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183 PO 1998-2001" sheetId="1" r:id="rId1"/>
  </sheets>
  <definedNames>
    <definedName name="_xlnm.Print_Titles" localSheetId="0">'183 PO 1998-2001'!$1:$1</definedName>
  </definedNames>
  <calcPr fullCalcOnLoad="1"/>
</workbook>
</file>

<file path=xl/sharedStrings.xml><?xml version="1.0" encoding="utf-8"?>
<sst xmlns="http://schemas.openxmlformats.org/spreadsheetml/2006/main" count="458" uniqueCount="208">
  <si>
    <t>TITOLO</t>
  </si>
  <si>
    <t>CODICE</t>
  </si>
  <si>
    <t>PROV.</t>
  </si>
  <si>
    <t>000</t>
  </si>
  <si>
    <t>LOTTO</t>
  </si>
  <si>
    <t>SOGGETTO ATTUATORE</t>
  </si>
  <si>
    <t>IMPORTO FINANZIAMENTO EURO</t>
  </si>
  <si>
    <t>PR</t>
  </si>
  <si>
    <t>RE</t>
  </si>
  <si>
    <t>PC</t>
  </si>
  <si>
    <t>MO</t>
  </si>
  <si>
    <t>IMPORTO RIMODULATO ECONOMIE Del G. 1518/02 Euro</t>
  </si>
  <si>
    <t>ANNUALITA' 1998</t>
  </si>
  <si>
    <t>ANNUALITA' 1999</t>
  </si>
  <si>
    <t xml:space="preserve">METRI CUBI DA ESTRARRE </t>
  </si>
  <si>
    <t>001</t>
  </si>
  <si>
    <t>ANNUALITA' 2000</t>
  </si>
  <si>
    <t>1ER1039</t>
  </si>
  <si>
    <t>1ER1040</t>
  </si>
  <si>
    <t>1ER1041</t>
  </si>
  <si>
    <t>7ER1028</t>
  </si>
  <si>
    <t>1ER1029</t>
  </si>
  <si>
    <t>1ER1027</t>
  </si>
  <si>
    <t>1ER1037</t>
  </si>
  <si>
    <t>2ER1037</t>
  </si>
  <si>
    <t>IMPORTO FINANZIAMENTO Euro Del.G.2588/00</t>
  </si>
  <si>
    <t>IMPORTO FINANZIAMENTO Del.G.1737/01</t>
  </si>
  <si>
    <t>IMPORTO FINANZIAMENTO Euro Del.G.1737/01</t>
  </si>
  <si>
    <t>1ER1034</t>
  </si>
  <si>
    <t>1ER1035</t>
  </si>
  <si>
    <t>1ER1042</t>
  </si>
  <si>
    <t>1ER1028</t>
  </si>
  <si>
    <t>1ER1038</t>
  </si>
  <si>
    <t>1ER1043</t>
  </si>
  <si>
    <t>2ER1029</t>
  </si>
  <si>
    <t>1ER1030</t>
  </si>
  <si>
    <t>1ER1031</t>
  </si>
  <si>
    <t>1ER1032</t>
  </si>
  <si>
    <t>1ER1033</t>
  </si>
  <si>
    <t>1ER1036</t>
  </si>
  <si>
    <t>7ER1025</t>
  </si>
  <si>
    <t>FE</t>
  </si>
  <si>
    <t>1ER1048</t>
  </si>
  <si>
    <t>2ER1030</t>
  </si>
  <si>
    <t>2ER1033</t>
  </si>
  <si>
    <t>7ER1009</t>
  </si>
  <si>
    <t>7ER1010</t>
  </si>
  <si>
    <t>7ER1021</t>
  </si>
  <si>
    <t>7ER1022</t>
  </si>
  <si>
    <t>7ER1002</t>
  </si>
  <si>
    <t>7ER1003</t>
  </si>
  <si>
    <t>7ER1004</t>
  </si>
  <si>
    <t>7ER1011</t>
  </si>
  <si>
    <t>1ER1044</t>
  </si>
  <si>
    <t>7ER1001</t>
  </si>
  <si>
    <t>7ER1013</t>
  </si>
  <si>
    <t>7ER1014</t>
  </si>
  <si>
    <t>7ER1015</t>
  </si>
  <si>
    <t>7ER1020</t>
  </si>
  <si>
    <t>7ER1024</t>
  </si>
  <si>
    <t>7ER1030</t>
  </si>
  <si>
    <t>1ER1047</t>
  </si>
  <si>
    <t>2ER1031</t>
  </si>
  <si>
    <t>2ER1034</t>
  </si>
  <si>
    <t>7ER1029</t>
  </si>
  <si>
    <t>2ER1035</t>
  </si>
  <si>
    <t>7ER1026</t>
  </si>
  <si>
    <t>7ER1031</t>
  </si>
  <si>
    <t>Comma 1 art.1 D.P.R. 27 luglio 1999</t>
  </si>
  <si>
    <t>9ER0001</t>
  </si>
  <si>
    <t>002</t>
  </si>
  <si>
    <t>9ER0002</t>
  </si>
  <si>
    <t>COMUNI VARI - Sistemazione canale Naviglio Navigabile (PR)</t>
  </si>
  <si>
    <t>AIPO
(ex MAGIPO)</t>
  </si>
  <si>
    <t>9ER0003</t>
  </si>
  <si>
    <t>ESCAVAZIONI 1998-2001</t>
  </si>
  <si>
    <t>7ER1036</t>
  </si>
  <si>
    <t>7ER1037</t>
  </si>
  <si>
    <t>7ER1038</t>
  </si>
  <si>
    <t>7ER1039</t>
  </si>
  <si>
    <t>7ER1040</t>
  </si>
  <si>
    <t>7ER1041</t>
  </si>
  <si>
    <t>7ER1042</t>
  </si>
  <si>
    <t>7ER1043</t>
  </si>
  <si>
    <t>7ER1044</t>
  </si>
  <si>
    <t>7ER1045</t>
  </si>
  <si>
    <t>7ER1046</t>
  </si>
  <si>
    <t>7ER1047</t>
  </si>
  <si>
    <t>7ER1048</t>
  </si>
  <si>
    <t>7ER1049</t>
  </si>
  <si>
    <t>VILLAMINOZZO - T. SECCHIELLO - Sistemazione idraulica a valle del ponte di Bedogno mediante centralizzazione d'alveo, costruzione di difesa spondale in massi ed estrazione di mc 20.000 di materiale litoide</t>
  </si>
  <si>
    <t>7ER1050</t>
  </si>
  <si>
    <t>7ER1051</t>
  </si>
  <si>
    <t xml:space="preserve">CANOSSA - MONTECCHIO - CAVRIAGO - SAN POLO D'ENZA -  AFFLUENTI T. ENZA - Lavori di ripristino della officiosità idraulica mediante taglio selettivo della vegetazione, svaso e risagomatura nella fascia pedecollinare </t>
  </si>
  <si>
    <t>COMUNI VARI - Sistemazione idraulica ambientale del nodo idraulico di Modena complessivi € 5.112.923,30</t>
  </si>
  <si>
    <t>Comune di Modena</t>
  </si>
  <si>
    <t xml:space="preserve">BETTOLA - Consolidamento frana in località Missano </t>
  </si>
  <si>
    <t xml:space="preserve">MORFASSO - Consolidamento frana in loc. Cimelli  </t>
  </si>
  <si>
    <t xml:space="preserve">PIANELLO VAL TIDONE - Consolidamento frana in località Case Comaschi </t>
  </si>
  <si>
    <t xml:space="preserve">CAORSO - Sistemazione del diversivo dello Scovalasino a difesa del territorio del comune di Caorso </t>
  </si>
  <si>
    <t>MONCHIO DELLE CORTI - Consolidamento del fenomeno franoso insistente sull'abitato di Monchio delle Corti capoluogo</t>
  </si>
  <si>
    <t xml:space="preserve">RAMISETO - Lavori di consolidamento abitato di Camporella </t>
  </si>
  <si>
    <t>SCANDIANO - Lavori di consolidamento in località Monte Evangelo - Ventoso 1° stralcio</t>
  </si>
  <si>
    <t>CORREGGIO - RIO SALICETO - CAMPAGNOLA EMILIA - Progetto per la messa in sicurezza idraulica delle aree urbanizate - Adeguamento del reticolo scolante a servizio degli abitati di Correggio, Rio Saliceto, e Campagnola Emilia
+ € 312.456,42 L.183/89 annualità 1999</t>
  </si>
  <si>
    <t>FORNOVO DI TARO - Consolidamento del fenomeno franoso insistente sull'abitato di Fornovo Taro capoluogo</t>
  </si>
  <si>
    <t>TIZZANO VAL PARMA - Consolidamento del fenomeno franoso insistente sull'abitato di Tizzano Val Parma capoluogo</t>
  </si>
  <si>
    <t>BEDONIA - Sistemazione del fenomeno franoso in località Scopolo</t>
  </si>
  <si>
    <t>CARPINETI - Lavori di consolidamento e monitoraggio nell'abitato di Valestra 1° stralcio</t>
  </si>
  <si>
    <t xml:space="preserve">LIGONCHIO - Primi interventi di predisposizione rete monitoraggio geotecnico e opere di trasferimento cimitero in loc. Piolo  </t>
  </si>
  <si>
    <t xml:space="preserve">BAISO - Lavori di consolidamento in località Collina capoluogo e località San Romano </t>
  </si>
  <si>
    <t xml:space="preserve">RAMISETO - RIO CANOVA - Lavori di regimazione idraulica, ricostruzione e ripristino di opere idrauliche nel Rio Canova a protezione degli abitati di Nigone e Casalobbio </t>
  </si>
  <si>
    <t>CORREGGIO - RIO SALICETO - CAMPAGNOLA EMILIA (RE) - Progetto per la messa in sicurezza idr. delle aree urbaniz. - Adeguamento del reticolo scolante a servizio degli abit. di Correggio, Rio Saliceto e Campagnola Emilia
+ €  358.937,54 L.183/89 annualità 1998</t>
  </si>
  <si>
    <t xml:space="preserve">FRASSINORO - Consolidamento frana in località Tolara - Sassatelli - Pianelli </t>
  </si>
  <si>
    <t xml:space="preserve">FRASSINORO - Consolidamento versante a difesa dell'abitato di Fontanaluccia </t>
  </si>
  <si>
    <t>GUIGLIA - MONTESE - Consolidamento frane in sponda destra Fiume Panaro nelle località Ponte Samone e Ponte Docciola</t>
  </si>
  <si>
    <t xml:space="preserve">PALAGANO - Consolidamento frana in loc. Palazza - Renella - Le Piane in sponda destra T. Dolo </t>
  </si>
  <si>
    <t>POLINAGO - Consolidamento versante in sinistra Torrente Rossenna in loc. Polinago capoluogo</t>
  </si>
  <si>
    <t xml:space="preserve">COMACCHIO - CANALE FOSSA FOCE - Ripristino delle difese spondali e del corpo arginale interessato da erosioni </t>
  </si>
  <si>
    <t>BORGONOVO VAL TIDONE - TORRENTE TIDONE - Ripristino della sezione di deflusso in località Fabbiano - Escavazione mc 10.000 a compensazione lavori</t>
  </si>
  <si>
    <t xml:space="preserve">COLI - TRAVO - T. PERINO - T. TREBBIA - Ripristino della sezione di deflusso nelle località Perino e Ca' Uccelli - Escavazione per totali mc 20.000 a compensazione lavori  </t>
  </si>
  <si>
    <t xml:space="preserve">CARPANETO PIACENTINO - GROPPARELLO - TORRENTE RIGLIO - Sistemazione idraulica mediante asportazione di materiale litoide nelle località Viustino e Veggiola - Escavazione per totali mc 15.000 a compensazione lavori </t>
  </si>
  <si>
    <t xml:space="preserve">ALBARETO - TORRENTE GOTRA - Sistemazione idraulica mediante escavazione di materiale litoide nel tratto compreso fra l'abitato di Boschetto e la confluenza nel torrente Taro - Escavazione mc 35.000 a compensazione lavori </t>
  </si>
  <si>
    <t xml:space="preserve">VARANO DE'MELEGARI - TORRENTE CENO - Sistemazione idraulica mediante escavazione e movimentazione di materiale litoide in località capoluogo - Escavazione mc 50.000 a compensazione lavori </t>
  </si>
  <si>
    <t>FORNOVO DI TARO - MEDESANO - TORRENTE TARO - Sistemazione idraulica mediante escavazione di materiale litoide nel tratto fra il ponte Solferino S. Martino ed il ponte ferroviario a fronte dell'abitato di Fornovo Taro - Escavazione mc 40.000 a compensazione lavori</t>
  </si>
  <si>
    <t>CALESTANO - TORRENTE BAGANZA - Sistemazione idraulica del Torrente Baganza ed affluenti in loc. Poggio di Sant'Ilario - Escavazione mc 20.000 a compensazione lavori</t>
  </si>
  <si>
    <t xml:space="preserve">FERRIERE - TORRENTE NURE - Ripristino della sezione di deflusso in loc. Bosco Nure - Escavazione mc 25.000 a compensazione lavori </t>
  </si>
  <si>
    <t xml:space="preserve">CARPANETO PIACENTINO - LUGAGNANO VAL D'ARDA - TORRENTE CHERO - Ripristino della sezione di deflusso a monte della loc. Badagnano - Escavazione mc 25.000 a compensazione lavori </t>
  </si>
  <si>
    <t>SOLIGNANO - VARANO DE'MELEGARI - TORRENTE CENO - Sistemazione idraulica mediante escavazione e movimentazione di materiale litoide a monte del ponte di Rubbiano - Escavazione mc 50.000 a compensazione lavori</t>
  </si>
  <si>
    <t>VETTO - NEVIANO DEGLI ARDUINI - TORRENTE ENZA - Sistemazione idraulica mediante centralizzazione d'alveo, costruzione di difesa spondale in massi in sx ed estrazione di mc 25.000 di materiale litoide in località Ponte di Bazzano e Molino di Bazzano</t>
  </si>
  <si>
    <t>NEVIANO DEGLI ARDUINI - VETTO - TORRENTE ENZA - Sistemazione idraulica mediante demolizione della passerella pericolante in loc. Cedogno, centralizzazione d'alveo per riprendere l'erosione in sinistra ed estrazione di mc 20.000 di materiale litoide</t>
  </si>
  <si>
    <t>RAMISETO - PALANZANO - TORRENTE ENZA - Sistemazione idraulica tra il Ponte Taviano - Selvanizza e la traversa a valle mediante centralizzazione d'alveo, rivestimento del fondo della vasca di dissipazione della traversa ed estrazione di mc 15.000 di materiale litoide</t>
  </si>
  <si>
    <t>CASTELNOVO NE'MONTI - TOANO - FIUME SECCHIA - Sistemazione idraulica a valle della confluenza con il T. Secchiello mediante centralizzazione d'alveo, svaso ed estrazione di mc 25.000 di materiale litoide</t>
  </si>
  <si>
    <t>BUSANA - VILLA MINOZZO - FIUME SECCHIA - Sistemazione idraulica in località Talada e Molino del Rosto mediante centralizzazione d'alveo, svaso ed estrazione di mc 15.000 di materiale litoide</t>
  </si>
  <si>
    <t>FARINI - RIO VALLE - Consolidamento movimento franoso</t>
  </si>
  <si>
    <t>CORTE BRUGNATELLA - T.TREBBIA - Difesa spondale nell'abitato di Marsaglia in conseguenza eventi alluvionali dell'ottobre 1999</t>
  </si>
  <si>
    <t xml:space="preserve">GRAGNANO TREBBIENSE - RIO GRAGNANO - Scolmatore di piena </t>
  </si>
  <si>
    <t>FERRIERE - RIO GRANDE - Opere di sistemazione idraulica in località Torrio in conseguenza degli eventi alluvionali dell'ottobre 1999</t>
  </si>
  <si>
    <t>CORTE BRUGNATELLA - RIO RONDANERA - Opere di sistemazione idraulica</t>
  </si>
  <si>
    <t>BETTOLA - TORRENTE NURE E AFFLUENTI - TORRENTE CAMIA E FARNESE - Opere di sistemazione idraulica</t>
  </si>
  <si>
    <t>FARINI - TORRENTE LAVAIANA - SONGREMBO E CROCELOBBIA - Sistemazione idraulica</t>
  </si>
  <si>
    <t>BORGO VAL DI TARO - TORRENTE TARODINE - RIO DELLE ZERBIE - Manutenzione ad opere idrauliche in corrispondenza ed a monte del centro urbano di Borgo Val di Taro</t>
  </si>
  <si>
    <t>FORNOVO TARO - TERENZO - TORRENTE SPORZANA E AFFLUENTI - Manutenzione idraulica nel tratto compreso tra le località Villanova e Respiccio</t>
  </si>
  <si>
    <t>VARSI - TORRENTE PESSOLA E AFFLUENTI - Manutenzione idraulica a valle della località Pessola</t>
  </si>
  <si>
    <t>CALESTANO - RIO MONEGLIA - Sistemazione idraulica nel tratto di attraversamento del centro urbano di Calestrano capoluogo</t>
  </si>
  <si>
    <t>LIGONCHIO - Lavori di consolidamento in loc. Vaglie</t>
  </si>
  <si>
    <t xml:space="preserve">BAISO - Lavori di manutenzione straordinaria opere di consolidamento nell'abitato di Lugara </t>
  </si>
  <si>
    <t>VILLA MINOZZO - TORRENTE SECCHIELLO - Lavori di ripristino e manutenzione straordinaria di opere idrauliche</t>
  </si>
  <si>
    <t>VILLA MINOZZO - TOANO - TORRENTE DOLO - Lavori di regimazione idraulica, ricostruzione e ripristino di opere idrauliche nel bacino del T. Dolo</t>
  </si>
  <si>
    <t xml:space="preserve">COLLAGNA - LIGONCHIO - Lavori di sistemazione idraulica del T. Ozola e affluenti Rossendola e Vogno (Ligonchio), Rio Bisciara e Rio Collagna e affluenti (Collagna) </t>
  </si>
  <si>
    <t>VETTO - NEVIANO DEGLI ARDUINI -  T.ENZA - T. TASSOBBIO - Lavori di sistemazione idraulica nel T. Enza a monte e a valle del ponte di Vetto e nel T. Tassobbio in loc. Compiano</t>
  </si>
  <si>
    <t>MODENA - CANALE DIVERSIVO MARTINIANA - Costruzione Canale Diversivo Martiniana per la difesa della città di Modena
+ € 2.582.284,50 L.183/89 TAB.D</t>
  </si>
  <si>
    <t>BIBBIANO - RIO ENZOLA  - RIO SAN SILVESTRO - Adeguamento e rinforzo arginature a protezione del centro abitato di Bibbiano ed autostrada del Sole</t>
  </si>
  <si>
    <t>SESTOLA - Lavori di regimazione e consolidamento Lago della Ninfa</t>
  </si>
  <si>
    <t xml:space="preserve">MODENA - TORRENTE GRIZZAGA - Sistemazione idraulica a valle dell'immissione del Canale Diversivo Martiniana  </t>
  </si>
  <si>
    <t xml:space="preserve">CARPI - Adeguamento del reticolo scolante a Ovest del centro abitato di Carpi </t>
  </si>
  <si>
    <t>SAN FELICE SUL PANARO - CAMPOSANTO - FINALE EMILIA - CANALE VALLICELLA -  Lavori di ripristino della funzionalità idraulica</t>
  </si>
  <si>
    <t>COMACCHIO - Interventi di potenziamento delle opere idrauliche al servizio della bonifica di Valle Isola</t>
  </si>
  <si>
    <t>ARGENTA - MASI TORELLO - VOGHIERA - CANALE S. NICOLO' - MEDELANA - Opere di manutenzione straordinaria - Ripristino di un tratto di sponda rivestito in c.a. e consolidamento del rivestimento in pietrame del tratto iniziale del canale</t>
  </si>
  <si>
    <t>FERRARA - CANALI BIANCO E CITTADINO -  Rivestimento in loc. Piccola e Media Industria</t>
  </si>
  <si>
    <t>MODENA - CANALE DIVERSIVIO MARTINIANA - Lavori di costruzione 3° stralcio dal Cavo Cerca fino a Baggiovara</t>
  </si>
  <si>
    <t>MODENA - Completamento del collettore fognario di Levante 3° lotto</t>
  </si>
  <si>
    <t>Comune di Piacenza</t>
  </si>
  <si>
    <r>
      <t>2ER0029</t>
    </r>
    <r>
      <rPr>
        <sz val="8"/>
        <color indexed="17"/>
        <rFont val="Arial"/>
        <family val="2"/>
      </rPr>
      <t xml:space="preserve">
(ex 9ER0001)</t>
    </r>
  </si>
  <si>
    <t>ECONOMIE 1989-1999</t>
  </si>
  <si>
    <t>1ER1075</t>
  </si>
  <si>
    <t>2ER1060</t>
  </si>
  <si>
    <t>MONTECHIARUGOLO - TRAVERSETOLO - T. TERMINA - Manutenzione idraulica</t>
  </si>
  <si>
    <t>1ER1076</t>
  </si>
  <si>
    <t>VEZZANO SUL CROSTOLO - Lavori di consolidamento abitato di Casoletta</t>
  </si>
  <si>
    <t>1ER1077</t>
  </si>
  <si>
    <t>CASTELLARANO - VIANO - RIO FAGGIANO - Lavori di manutenzione, riparazione e costruzione di opere di difesa idraulica in località Rondinara e Tabbiano.</t>
  </si>
  <si>
    <t>7ER1052</t>
  </si>
  <si>
    <t>SCANDIANO - T. TRESINARO - Lavori di manutenzione e risagomatura in località varie</t>
  </si>
  <si>
    <t>2ER1061</t>
  </si>
  <si>
    <t>FIUMALBO - RIO ACQUICCIOLA - Lavori di completamento della difesa spondale nel capoluogo</t>
  </si>
  <si>
    <t>PIEVEPELAGO - Lavori di consolidamento muro spondale nel rio Grosso e costruzione di difesa spondale nel rio Perticara</t>
  </si>
  <si>
    <r>
      <t>001</t>
    </r>
    <r>
      <rPr>
        <sz val="10"/>
        <color indexed="17"/>
        <rFont val="Arial"/>
        <family val="2"/>
      </rPr>
      <t xml:space="preserve"> (ex 000)</t>
    </r>
  </si>
  <si>
    <t>Consorzio Generale di Bonifica della Provincia di Ferrara</t>
  </si>
  <si>
    <t>Consorzio di Bonifica I^ Circondario</t>
  </si>
  <si>
    <t>Consorzio Bonifica Burana Leo Scoltenna Panaro</t>
  </si>
  <si>
    <t>Consorzio Bonifica Parmigiana Moglia Secchia</t>
  </si>
  <si>
    <t>Consorzio Bonifica II^ Circondario Polesine di S. Giorgio</t>
  </si>
  <si>
    <t>CORNIGLIO - Ripristino della rete idraulica minore sul corpo di frana di Signatico e sistemazione alveo T. Parma al piede del corpo franoso</t>
  </si>
  <si>
    <t>IMPORTO FINANZIAMENTO Euro Del.G.856/04</t>
  </si>
  <si>
    <t>IMPORTO FINANZIAMENTO Euro Del.G.323/06</t>
  </si>
  <si>
    <t>MODIFICA CODICE</t>
  </si>
  <si>
    <t>PIACENZA - Sistemazione idraulica ambientale  del nodo idraulico di Piacenza - Riqualificazione idraulico-ambientale area ricreativa Foce Trebbia - 1° stralcio</t>
  </si>
  <si>
    <t>PIACENZA - Sistemazione idraulica ambientale  del nodo idraulico di Piacenza - 2° stralcio</t>
  </si>
  <si>
    <t>IMPORTO FINANZIAMENTO Euro Del.G.33/07</t>
  </si>
  <si>
    <t>PIACENZA - Sistemazione idraulica ambientale  del nodo idraulico di Piacenza Complessivi € 1.291.142,25</t>
  </si>
  <si>
    <t>Servizio Tecnico Bacini degli Affluenti del Po</t>
  </si>
  <si>
    <t>IMPORTO RIMODULATO ECONOMIE Del G. 213/2008 Euro</t>
  </si>
  <si>
    <t>CASTELL'ARQUATO - Lavori di consolidamento abitato capoluogo. Complessivi € 500.963,22</t>
  </si>
  <si>
    <t>CASTELL'ARQUATO - Lavori di consolidamento abitato capoluogo. Stralcio A.</t>
  </si>
  <si>
    <t>CASTELL'ARQUATO - Lavori di consolidamento abitato capoluogo. Stralcio B.</t>
  </si>
  <si>
    <t>IMPORTO RIMODULATO ECONOMIE Del G. 750/2009 Euro</t>
  </si>
  <si>
    <t>003</t>
  </si>
  <si>
    <t>004</t>
  </si>
  <si>
    <t>PIACENZA - Sistemazione idraulica ambientale  del nodo idraulico di Piacenza - 3° stralcio</t>
  </si>
  <si>
    <t>PIACENZA - Sistemazione idraulica ambientale  del nodo idraulico di Piacenza - 4° stralcio - Passerelle ciclabili e area naturalistica Bosco Pontone
 + € 758.857,75 del Comune di PC</t>
  </si>
  <si>
    <t>IMPORTO FINANZIAMENTO ORIGINALE IN LIRE</t>
  </si>
  <si>
    <t>IMPORTO FINANZIAMENTO ORIGINALE IN EURO</t>
  </si>
  <si>
    <t>IMPORTO MODIFICATO SI/NO</t>
  </si>
  <si>
    <t>Totale importo finanziamento</t>
  </si>
  <si>
    <t>IMPORTO FINANZIAMENTO Euro Del.G.1494/2015</t>
  </si>
  <si>
    <t xml:space="preserve">METRI CUBI DA ESTRARRE Del. G. 2588/2000 </t>
  </si>
  <si>
    <t>IMPORTO FINANZIAMENTO Euro Del.G.856/2004</t>
  </si>
  <si>
    <t>IMPORTO RIMODULATO ECONOMIE Del G. 450/2021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</si>
</sst>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[$€-2]\ * #,##0.00_-;\-[$€-2]\ * #,##0.00_-;_-[$€-2]\ * &quot;-&quot;??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65">
    <font>
      <sz val="9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b/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7"/>
      <color indexed="53"/>
      <name val="Arial"/>
      <family val="2"/>
    </font>
    <font>
      <b/>
      <sz val="7"/>
      <color indexed="16"/>
      <name val="Arial"/>
      <family val="2"/>
    </font>
    <font>
      <sz val="10"/>
      <color indexed="53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u val="single"/>
      <sz val="7.65"/>
      <color indexed="12"/>
      <name val="Arial"/>
      <family val="2"/>
    </font>
    <font>
      <u val="single"/>
      <sz val="7.65"/>
      <color indexed="36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65" fontId="13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" fontId="6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top" wrapText="1"/>
    </xf>
    <xf numFmtId="3" fontId="1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top" wrapText="1"/>
    </xf>
    <xf numFmtId="3" fontId="17" fillId="0" borderId="0" xfId="0" applyNumberFormat="1" applyFont="1" applyBorder="1" applyAlignment="1">
      <alignment vertical="top" wrapText="1"/>
    </xf>
    <xf numFmtId="3" fontId="16" fillId="0" borderId="10" xfId="0" applyNumberFormat="1" applyFont="1" applyBorder="1" applyAlignment="1">
      <alignment horizontal="center" vertical="center" wrapText="1"/>
    </xf>
    <xf numFmtId="3" fontId="18" fillId="0" borderId="0" xfId="47" applyNumberFormat="1" applyFont="1" applyAlignment="1">
      <alignment vertical="top" wrapText="1"/>
    </xf>
    <xf numFmtId="4" fontId="9" fillId="0" borderId="0" xfId="0" applyNumberFormat="1" applyFont="1" applyBorder="1" applyAlignment="1">
      <alignment horizontal="center" vertical="center" wrapText="1"/>
    </xf>
    <xf numFmtId="41" fontId="5" fillId="0" borderId="0" xfId="47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3" fontId="20" fillId="0" borderId="0" xfId="0" applyNumberFormat="1" applyFont="1" applyAlignment="1">
      <alignment horizontal="right" vertical="top" wrapText="1"/>
    </xf>
    <xf numFmtId="4" fontId="19" fillId="0" borderId="0" xfId="0" applyNumberFormat="1" applyFont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vertical="top" wrapText="1"/>
    </xf>
    <xf numFmtId="0" fontId="13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3" fontId="0" fillId="33" borderId="0" xfId="0" applyNumberFormat="1" applyFill="1" applyAlignment="1">
      <alignment/>
    </xf>
    <xf numFmtId="4" fontId="6" fillId="33" borderId="0" xfId="0" applyNumberFormat="1" applyFont="1" applyFill="1" applyAlignment="1">
      <alignment vertical="top" wrapText="1"/>
    </xf>
    <xf numFmtId="3" fontId="17" fillId="33" borderId="0" xfId="0" applyNumberFormat="1" applyFont="1" applyFill="1" applyBorder="1" applyAlignment="1">
      <alignment vertical="top" wrapText="1"/>
    </xf>
    <xf numFmtId="3" fontId="18" fillId="33" borderId="0" xfId="47" applyNumberFormat="1" applyFont="1" applyFill="1" applyAlignment="1">
      <alignment vertical="top" wrapText="1"/>
    </xf>
    <xf numFmtId="4" fontId="18" fillId="0" borderId="0" xfId="47" applyNumberFormat="1" applyFont="1" applyAlignment="1">
      <alignment vertical="top" wrapText="1"/>
    </xf>
    <xf numFmtId="0" fontId="21" fillId="33" borderId="0" xfId="0" applyFont="1" applyFill="1" applyBorder="1" applyAlignment="1">
      <alignment horizontal="center" vertical="top" wrapText="1"/>
    </xf>
    <xf numFmtId="49" fontId="21" fillId="33" borderId="0" xfId="0" applyNumberFormat="1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justify" vertical="top" wrapText="1"/>
    </xf>
    <xf numFmtId="41" fontId="5" fillId="33" borderId="0" xfId="47" applyFont="1" applyFill="1" applyAlignment="1">
      <alignment horizontal="right" vertical="top" wrapText="1"/>
    </xf>
    <xf numFmtId="0" fontId="22" fillId="0" borderId="0" xfId="0" applyFont="1" applyFill="1" applyBorder="1" applyAlignment="1">
      <alignment horizontal="justify" vertical="top" wrapText="1"/>
    </xf>
    <xf numFmtId="43" fontId="11" fillId="0" borderId="0" xfId="46" applyFont="1" applyFill="1" applyAlignment="1">
      <alignment/>
    </xf>
    <xf numFmtId="0" fontId="0" fillId="33" borderId="0" xfId="0" applyFill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top" wrapText="1"/>
    </xf>
    <xf numFmtId="165" fontId="21" fillId="0" borderId="0" xfId="44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30" fillId="0" borderId="13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49" fontId="7" fillId="34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justify" vertical="top" wrapText="1"/>
    </xf>
    <xf numFmtId="0" fontId="13" fillId="34" borderId="0" xfId="0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 vertical="top" wrapText="1"/>
    </xf>
    <xf numFmtId="3" fontId="0" fillId="34" borderId="0" xfId="0" applyNumberFormat="1" applyFill="1" applyAlignment="1">
      <alignment/>
    </xf>
    <xf numFmtId="4" fontId="6" fillId="34" borderId="0" xfId="0" applyNumberFormat="1" applyFont="1" applyFill="1" applyAlignment="1">
      <alignment vertical="top" wrapText="1"/>
    </xf>
    <xf numFmtId="0" fontId="0" fillId="34" borderId="0" xfId="0" applyFill="1" applyAlignment="1">
      <alignment/>
    </xf>
    <xf numFmtId="4" fontId="12" fillId="34" borderId="0" xfId="0" applyNumberFormat="1" applyFont="1" applyFill="1" applyAlignment="1">
      <alignment vertical="top" wrapText="1"/>
    </xf>
    <xf numFmtId="3" fontId="17" fillId="34" borderId="0" xfId="0" applyNumberFormat="1" applyFont="1" applyFill="1" applyBorder="1" applyAlignment="1">
      <alignment vertical="top" wrapText="1"/>
    </xf>
    <xf numFmtId="3" fontId="18" fillId="34" borderId="0" xfId="47" applyNumberFormat="1" applyFont="1" applyFill="1" applyAlignment="1">
      <alignment vertical="top" wrapText="1"/>
    </xf>
    <xf numFmtId="3" fontId="5" fillId="34" borderId="0" xfId="0" applyNumberFormat="1" applyFont="1" applyFill="1" applyAlignment="1">
      <alignment vertical="top" wrapText="1"/>
    </xf>
    <xf numFmtId="165" fontId="21" fillId="34" borderId="0" xfId="44" applyFont="1" applyFill="1" applyAlignment="1">
      <alignment vertical="top" wrapText="1"/>
    </xf>
    <xf numFmtId="0" fontId="21" fillId="34" borderId="0" xfId="0" applyFont="1" applyFill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tabSelected="1" zoomScale="90" zoomScaleNormal="90" zoomScalePageLayoutView="0" workbookViewId="0" topLeftCell="A1">
      <pane xSplit="3" ySplit="1" topLeftCell="P1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32" sqref="Z32"/>
    </sheetView>
  </sheetViews>
  <sheetFormatPr defaultColWidth="9.140625" defaultRowHeight="12" outlineLevelRow="1" outlineLevelCol="1"/>
  <cols>
    <col min="1" max="1" width="10.7109375" style="0" customWidth="1"/>
    <col min="2" max="2" width="5.57421875" style="3" bestFit="1" customWidth="1"/>
    <col min="3" max="3" width="50.57421875" style="0" customWidth="1"/>
    <col min="4" max="4" width="5.57421875" style="3" customWidth="1"/>
    <col min="5" max="5" width="16.7109375" style="3" customWidth="1"/>
    <col min="6" max="8" width="13.57421875" style="4" hidden="1" customWidth="1" outlineLevel="1"/>
    <col min="9" max="12" width="14.57421875" style="13" hidden="1" customWidth="1" outlineLevel="1"/>
    <col min="13" max="15" width="14.57421875" style="0" hidden="1" customWidth="1" outlineLevel="1"/>
    <col min="16" max="16" width="15.7109375" style="18" customWidth="1" collapsed="1"/>
    <col min="17" max="19" width="14.421875" style="4" hidden="1" customWidth="1" outlineLevel="1"/>
    <col min="20" max="20" width="14.421875" style="4" customWidth="1" collapsed="1"/>
    <col min="21" max="21" width="14.28125" style="0" hidden="1" customWidth="1" outlineLevel="1"/>
    <col min="22" max="22" width="15.421875" style="0" hidden="1" customWidth="1" outlineLevel="1"/>
    <col min="23" max="23" width="10.7109375" style="0" hidden="1" customWidth="1" outlineLevel="1"/>
    <col min="24" max="24" width="9.140625" style="0" customWidth="1" collapsed="1"/>
  </cols>
  <sheetData>
    <row r="1" spans="1:23" s="1" customFormat="1" ht="36">
      <c r="A1" s="5" t="s">
        <v>1</v>
      </c>
      <c r="B1" s="6" t="s">
        <v>4</v>
      </c>
      <c r="C1" s="7" t="s">
        <v>0</v>
      </c>
      <c r="D1" s="8" t="s">
        <v>2</v>
      </c>
      <c r="E1" s="8" t="s">
        <v>5</v>
      </c>
      <c r="F1" s="10" t="s">
        <v>25</v>
      </c>
      <c r="G1" s="9" t="s">
        <v>26</v>
      </c>
      <c r="H1" s="10" t="s">
        <v>27</v>
      </c>
      <c r="I1" s="10" t="s">
        <v>11</v>
      </c>
      <c r="J1" s="10" t="s">
        <v>183</v>
      </c>
      <c r="K1" s="10" t="s">
        <v>184</v>
      </c>
      <c r="L1" s="10" t="s">
        <v>188</v>
      </c>
      <c r="M1" s="10" t="s">
        <v>191</v>
      </c>
      <c r="N1" s="10" t="s">
        <v>195</v>
      </c>
      <c r="O1" s="10" t="s">
        <v>207</v>
      </c>
      <c r="P1" s="16" t="s">
        <v>6</v>
      </c>
      <c r="Q1" s="27" t="s">
        <v>205</v>
      </c>
      <c r="R1" s="27" t="s">
        <v>206</v>
      </c>
      <c r="S1" s="27" t="s">
        <v>204</v>
      </c>
      <c r="T1" s="30" t="s">
        <v>14</v>
      </c>
      <c r="U1" s="64" t="s">
        <v>200</v>
      </c>
      <c r="V1" s="65" t="s">
        <v>201</v>
      </c>
      <c r="W1" s="66" t="s">
        <v>202</v>
      </c>
    </row>
    <row r="2" spans="1:23" s="22" customFormat="1" ht="18">
      <c r="A2" s="23"/>
      <c r="B2" s="24"/>
      <c r="C2" s="25" t="s">
        <v>12</v>
      </c>
      <c r="D2" s="14"/>
      <c r="E2" s="14"/>
      <c r="F2" s="15"/>
      <c r="G2" s="15"/>
      <c r="H2" s="15"/>
      <c r="I2" s="15"/>
      <c r="J2" s="15"/>
      <c r="K2" s="15"/>
      <c r="L2" s="15"/>
      <c r="M2"/>
      <c r="N2"/>
      <c r="O2"/>
      <c r="P2" s="26"/>
      <c r="Q2" s="28"/>
      <c r="R2" s="28"/>
      <c r="S2" s="28"/>
      <c r="T2" s="28"/>
      <c r="U2" s="67"/>
      <c r="V2" s="68"/>
      <c r="W2" s="69"/>
    </row>
    <row r="3" spans="1:23" ht="38.25">
      <c r="A3" s="11" t="s">
        <v>17</v>
      </c>
      <c r="B3" s="12" t="s">
        <v>3</v>
      </c>
      <c r="C3" s="19" t="s">
        <v>96</v>
      </c>
      <c r="D3" s="20" t="s">
        <v>9</v>
      </c>
      <c r="E3" s="21" t="s">
        <v>190</v>
      </c>
      <c r="F3" s="2">
        <v>206582.7596357946</v>
      </c>
      <c r="I3" s="2">
        <v>206582.7596357946</v>
      </c>
      <c r="J3" s="2"/>
      <c r="K3" s="2"/>
      <c r="L3" s="2"/>
      <c r="O3" s="2">
        <v>206512.7</v>
      </c>
      <c r="P3" s="17">
        <f>O3</f>
        <v>206512.7</v>
      </c>
      <c r="Q3" s="29"/>
      <c r="R3" s="29"/>
      <c r="S3" s="29"/>
      <c r="T3" s="31"/>
      <c r="U3" s="67">
        <v>0</v>
      </c>
      <c r="V3" s="68">
        <f>F3</f>
        <v>206582.7596357946</v>
      </c>
      <c r="W3" s="69" t="str">
        <f>IF(P3=V3,"NO","SI")</f>
        <v>SI</v>
      </c>
    </row>
    <row r="4" spans="1:23" ht="38.25">
      <c r="A4" s="11" t="s">
        <v>18</v>
      </c>
      <c r="B4" s="12" t="s">
        <v>3</v>
      </c>
      <c r="C4" s="19" t="s">
        <v>97</v>
      </c>
      <c r="D4" s="20" t="s">
        <v>9</v>
      </c>
      <c r="E4" s="21" t="s">
        <v>190</v>
      </c>
      <c r="F4" s="2">
        <v>206582.7596357946</v>
      </c>
      <c r="I4" s="2">
        <v>206582.7596357946</v>
      </c>
      <c r="J4" s="2"/>
      <c r="K4" s="2"/>
      <c r="L4" s="2"/>
      <c r="O4" s="2">
        <v>169082.11</v>
      </c>
      <c r="P4" s="17">
        <f aca="true" t="shared" si="0" ref="P4:P10">O4</f>
        <v>169082.11</v>
      </c>
      <c r="Q4" s="29"/>
      <c r="R4" s="29"/>
      <c r="S4" s="29"/>
      <c r="T4" s="31"/>
      <c r="U4" s="67">
        <v>0</v>
      </c>
      <c r="V4" s="68">
        <f aca="true" t="shared" si="1" ref="V4:V10">F4</f>
        <v>206582.7596357946</v>
      </c>
      <c r="W4" s="69" t="str">
        <f aca="true" t="shared" si="2" ref="W4:W67">IF(P4=V4,"NO","SI")</f>
        <v>SI</v>
      </c>
    </row>
    <row r="5" spans="1:23" ht="38.25">
      <c r="A5" s="11" t="s">
        <v>19</v>
      </c>
      <c r="B5" s="12" t="s">
        <v>3</v>
      </c>
      <c r="C5" s="19" t="s">
        <v>98</v>
      </c>
      <c r="D5" s="20" t="s">
        <v>9</v>
      </c>
      <c r="E5" s="21" t="s">
        <v>190</v>
      </c>
      <c r="F5" s="2">
        <v>206582.7596357946</v>
      </c>
      <c r="I5" s="2">
        <v>206582.7596357946</v>
      </c>
      <c r="J5" s="2"/>
      <c r="K5" s="2"/>
      <c r="L5" s="2"/>
      <c r="O5" s="2">
        <v>169131.72</v>
      </c>
      <c r="P5" s="17">
        <f t="shared" si="0"/>
        <v>169131.72</v>
      </c>
      <c r="Q5" s="29"/>
      <c r="R5" s="29"/>
      <c r="S5" s="29"/>
      <c r="T5" s="31"/>
      <c r="U5" s="67">
        <v>0</v>
      </c>
      <c r="V5" s="68">
        <f t="shared" si="1"/>
        <v>206582.7596357946</v>
      </c>
      <c r="W5" s="69" t="str">
        <f t="shared" si="2"/>
        <v>SI</v>
      </c>
    </row>
    <row r="6" spans="1:23" ht="38.25">
      <c r="A6" s="11" t="s">
        <v>20</v>
      </c>
      <c r="B6" s="12" t="s">
        <v>3</v>
      </c>
      <c r="C6" s="19" t="s">
        <v>99</v>
      </c>
      <c r="D6" s="20" t="s">
        <v>9</v>
      </c>
      <c r="E6" s="21" t="s">
        <v>190</v>
      </c>
      <c r="F6" s="2">
        <v>309874.1394536919</v>
      </c>
      <c r="I6" s="2">
        <v>309874.1394536919</v>
      </c>
      <c r="J6" s="2"/>
      <c r="K6" s="2"/>
      <c r="L6" s="2"/>
      <c r="O6" s="2">
        <v>301483.89</v>
      </c>
      <c r="P6" s="17">
        <f t="shared" si="0"/>
        <v>301483.89</v>
      </c>
      <c r="Q6" s="29"/>
      <c r="R6" s="29"/>
      <c r="S6" s="29"/>
      <c r="T6" s="31"/>
      <c r="U6" s="67">
        <v>0</v>
      </c>
      <c r="V6" s="68">
        <f t="shared" si="1"/>
        <v>309874.1394536919</v>
      </c>
      <c r="W6" s="69" t="str">
        <f t="shared" si="2"/>
        <v>SI</v>
      </c>
    </row>
    <row r="7" spans="1:23" ht="38.25">
      <c r="A7" s="11" t="s">
        <v>21</v>
      </c>
      <c r="B7" s="12" t="s">
        <v>3</v>
      </c>
      <c r="C7" s="19" t="s">
        <v>100</v>
      </c>
      <c r="D7" s="20" t="s">
        <v>7</v>
      </c>
      <c r="E7" s="21" t="s">
        <v>190</v>
      </c>
      <c r="F7" s="2">
        <v>258228.44954474326</v>
      </c>
      <c r="I7" s="2">
        <v>258228.44954474326</v>
      </c>
      <c r="J7" s="2"/>
      <c r="K7" s="2"/>
      <c r="L7" s="2"/>
      <c r="O7" s="2">
        <v>247017.17</v>
      </c>
      <c r="P7" s="17">
        <f t="shared" si="0"/>
        <v>247017.17</v>
      </c>
      <c r="Q7" s="29"/>
      <c r="R7" s="29"/>
      <c r="S7" s="29"/>
      <c r="T7" s="31"/>
      <c r="U7" s="67">
        <v>0</v>
      </c>
      <c r="V7" s="68">
        <f t="shared" si="1"/>
        <v>258228.44954474326</v>
      </c>
      <c r="W7" s="69" t="str">
        <f t="shared" si="2"/>
        <v>SI</v>
      </c>
    </row>
    <row r="8" spans="1:23" ht="38.25">
      <c r="A8" s="11" t="s">
        <v>22</v>
      </c>
      <c r="B8" s="12" t="s">
        <v>3</v>
      </c>
      <c r="C8" s="19" t="s">
        <v>101</v>
      </c>
      <c r="D8" s="20" t="s">
        <v>8</v>
      </c>
      <c r="E8" s="21" t="s">
        <v>190</v>
      </c>
      <c r="F8" s="2">
        <v>206582.7596357946</v>
      </c>
      <c r="I8" s="2">
        <v>206582.7596357946</v>
      </c>
      <c r="J8" s="2"/>
      <c r="K8" s="2"/>
      <c r="L8" s="2"/>
      <c r="O8" s="2">
        <v>206582.76</v>
      </c>
      <c r="P8" s="17">
        <f t="shared" si="0"/>
        <v>206582.76</v>
      </c>
      <c r="Q8" s="29"/>
      <c r="R8" s="29"/>
      <c r="S8" s="29"/>
      <c r="T8" s="31"/>
      <c r="U8" s="67">
        <v>0</v>
      </c>
      <c r="V8" s="68">
        <f t="shared" si="1"/>
        <v>206582.7596357946</v>
      </c>
      <c r="W8" s="69" t="str">
        <f t="shared" si="2"/>
        <v>SI</v>
      </c>
    </row>
    <row r="9" spans="1:23" ht="38.25">
      <c r="A9" s="11" t="s">
        <v>23</v>
      </c>
      <c r="B9" s="12" t="s">
        <v>3</v>
      </c>
      <c r="C9" s="19" t="s">
        <v>102</v>
      </c>
      <c r="D9" s="20" t="s">
        <v>8</v>
      </c>
      <c r="E9" s="21" t="s">
        <v>190</v>
      </c>
      <c r="F9" s="2">
        <v>154937.06972684595</v>
      </c>
      <c r="I9" s="2">
        <v>154937.06972684595</v>
      </c>
      <c r="J9" s="2"/>
      <c r="K9" s="2"/>
      <c r="L9" s="2"/>
      <c r="O9" s="2">
        <v>154589.75</v>
      </c>
      <c r="P9" s="17">
        <f t="shared" si="0"/>
        <v>154589.75</v>
      </c>
      <c r="Q9" s="29"/>
      <c r="R9" s="29"/>
      <c r="S9" s="29"/>
      <c r="T9" s="31"/>
      <c r="U9" s="67">
        <v>0</v>
      </c>
      <c r="V9" s="68">
        <f t="shared" si="1"/>
        <v>154937.06972684595</v>
      </c>
      <c r="W9" s="69" t="str">
        <f t="shared" si="2"/>
        <v>SI</v>
      </c>
    </row>
    <row r="10" spans="1:23" ht="76.5">
      <c r="A10" s="11" t="s">
        <v>24</v>
      </c>
      <c r="B10" s="12" t="s">
        <v>3</v>
      </c>
      <c r="C10" s="19" t="s">
        <v>103</v>
      </c>
      <c r="D10" s="20" t="s">
        <v>8</v>
      </c>
      <c r="E10" s="21" t="s">
        <v>190</v>
      </c>
      <c r="F10" s="2">
        <v>358937.5448671931</v>
      </c>
      <c r="H10" s="2"/>
      <c r="I10" s="2">
        <v>358937.5448671931</v>
      </c>
      <c r="J10" s="2"/>
      <c r="K10" s="2"/>
      <c r="L10" s="2"/>
      <c r="O10" s="2">
        <v>358934.25</v>
      </c>
      <c r="P10" s="17">
        <f t="shared" si="0"/>
        <v>358934.25</v>
      </c>
      <c r="Q10" s="29"/>
      <c r="R10" s="29"/>
      <c r="S10" s="29"/>
      <c r="T10" s="31"/>
      <c r="U10" s="67">
        <v>0</v>
      </c>
      <c r="V10" s="68">
        <f t="shared" si="1"/>
        <v>358937.5448671931</v>
      </c>
      <c r="W10" s="69" t="str">
        <f t="shared" si="2"/>
        <v>SI</v>
      </c>
    </row>
    <row r="11" spans="1:23" s="22" customFormat="1" ht="18">
      <c r="A11" s="23"/>
      <c r="B11" s="24"/>
      <c r="C11" s="25" t="s">
        <v>13</v>
      </c>
      <c r="D11" s="14"/>
      <c r="E11" s="14"/>
      <c r="F11" s="32"/>
      <c r="G11" s="15"/>
      <c r="H11" s="15"/>
      <c r="I11" s="15"/>
      <c r="J11" s="15"/>
      <c r="K11" s="15"/>
      <c r="L11" s="15"/>
      <c r="M11"/>
      <c r="N11"/>
      <c r="O11" s="2"/>
      <c r="P11" s="17"/>
      <c r="Q11" s="4"/>
      <c r="R11" s="4"/>
      <c r="S11" s="4"/>
      <c r="T11" s="4"/>
      <c r="U11" s="67"/>
      <c r="V11" s="68"/>
      <c r="W11" s="69"/>
    </row>
    <row r="12" spans="1:23" ht="38.25">
      <c r="A12" s="11" t="s">
        <v>28</v>
      </c>
      <c r="B12" s="12" t="s">
        <v>3</v>
      </c>
      <c r="C12" s="19" t="s">
        <v>104</v>
      </c>
      <c r="D12" s="20" t="s">
        <v>7</v>
      </c>
      <c r="E12" s="21" t="s">
        <v>190</v>
      </c>
      <c r="F12" s="2">
        <v>774685.3486342297</v>
      </c>
      <c r="I12" s="2">
        <v>774685.3486342297</v>
      </c>
      <c r="J12" s="2"/>
      <c r="K12" s="2"/>
      <c r="L12" s="2"/>
      <c r="O12" s="2">
        <v>711362.27</v>
      </c>
      <c r="P12" s="17">
        <f>O12</f>
        <v>711362.27</v>
      </c>
      <c r="Q12"/>
      <c r="R12"/>
      <c r="S12"/>
      <c r="T12"/>
      <c r="U12" s="67">
        <v>0</v>
      </c>
      <c r="V12" s="68">
        <f>F12</f>
        <v>774685.3486342297</v>
      </c>
      <c r="W12" s="69" t="str">
        <f t="shared" si="2"/>
        <v>SI</v>
      </c>
    </row>
    <row r="13" spans="1:23" ht="38.25">
      <c r="A13" s="11" t="s">
        <v>29</v>
      </c>
      <c r="B13" s="12" t="s">
        <v>3</v>
      </c>
      <c r="C13" s="19" t="s">
        <v>105</v>
      </c>
      <c r="D13" s="20" t="s">
        <v>7</v>
      </c>
      <c r="E13" s="21" t="s">
        <v>190</v>
      </c>
      <c r="F13" s="2">
        <v>1032913.798178973</v>
      </c>
      <c r="I13" s="2">
        <v>1032913.798178973</v>
      </c>
      <c r="J13" s="2"/>
      <c r="K13" s="2"/>
      <c r="L13" s="2"/>
      <c r="O13" s="2">
        <v>939290.29</v>
      </c>
      <c r="P13" s="17">
        <f aca="true" t="shared" si="3" ref="P13:P24">O13</f>
        <v>939290.29</v>
      </c>
      <c r="Q13"/>
      <c r="R13"/>
      <c r="S13"/>
      <c r="T13"/>
      <c r="U13" s="67">
        <v>0</v>
      </c>
      <c r="V13" s="68">
        <f aca="true" t="shared" si="4" ref="V13:V25">F13</f>
        <v>1032913.798178973</v>
      </c>
      <c r="W13" s="69" t="str">
        <f t="shared" si="2"/>
        <v>SI</v>
      </c>
    </row>
    <row r="14" spans="1:23" ht="38.25">
      <c r="A14" s="11" t="s">
        <v>30</v>
      </c>
      <c r="B14" s="12" t="s">
        <v>3</v>
      </c>
      <c r="C14" s="19" t="s">
        <v>106</v>
      </c>
      <c r="D14" s="20" t="s">
        <v>7</v>
      </c>
      <c r="E14" s="21" t="s">
        <v>190</v>
      </c>
      <c r="F14" s="2">
        <v>516456.8990894865</v>
      </c>
      <c r="I14" s="2">
        <v>516456.8990894865</v>
      </c>
      <c r="J14" s="2"/>
      <c r="K14" s="2"/>
      <c r="L14" s="2"/>
      <c r="O14" s="2">
        <v>509174.53</v>
      </c>
      <c r="P14" s="17">
        <f t="shared" si="3"/>
        <v>509174.53</v>
      </c>
      <c r="Q14"/>
      <c r="R14"/>
      <c r="S14"/>
      <c r="T14"/>
      <c r="U14" s="67">
        <v>0</v>
      </c>
      <c r="V14" s="68">
        <f t="shared" si="4"/>
        <v>516456.8990894865</v>
      </c>
      <c r="W14" s="69" t="str">
        <f t="shared" si="2"/>
        <v>SI</v>
      </c>
    </row>
    <row r="15" spans="1:23" ht="38.25">
      <c r="A15" s="11" t="s">
        <v>31</v>
      </c>
      <c r="B15" s="12" t="s">
        <v>3</v>
      </c>
      <c r="C15" s="19" t="s">
        <v>107</v>
      </c>
      <c r="D15" s="20" t="s">
        <v>8</v>
      </c>
      <c r="E15" s="21" t="s">
        <v>190</v>
      </c>
      <c r="F15" s="2">
        <v>206582.7596357946</v>
      </c>
      <c r="I15" s="2">
        <v>206582.7596357946</v>
      </c>
      <c r="J15" s="2"/>
      <c r="K15" s="2"/>
      <c r="L15" s="2"/>
      <c r="O15" s="2">
        <v>196978.05</v>
      </c>
      <c r="P15" s="17">
        <f t="shared" si="3"/>
        <v>196978.05</v>
      </c>
      <c r="Q15"/>
      <c r="R15"/>
      <c r="S15"/>
      <c r="T15"/>
      <c r="U15" s="67">
        <v>0</v>
      </c>
      <c r="V15" s="68">
        <f t="shared" si="4"/>
        <v>206582.7596357946</v>
      </c>
      <c r="W15" s="69" t="str">
        <f t="shared" si="2"/>
        <v>SI</v>
      </c>
    </row>
    <row r="16" spans="1:23" ht="38.25">
      <c r="A16" s="11" t="s">
        <v>32</v>
      </c>
      <c r="B16" s="12" t="s">
        <v>3</v>
      </c>
      <c r="C16" s="19" t="s">
        <v>108</v>
      </c>
      <c r="D16" s="20" t="s">
        <v>8</v>
      </c>
      <c r="E16" s="21" t="s">
        <v>190</v>
      </c>
      <c r="F16" s="2">
        <v>196253.62165400488</v>
      </c>
      <c r="I16" s="2">
        <v>196253.62165400488</v>
      </c>
      <c r="J16" s="2"/>
      <c r="K16" s="2"/>
      <c r="L16" s="2"/>
      <c r="O16" s="2">
        <v>196251.45</v>
      </c>
      <c r="P16" s="17">
        <f t="shared" si="3"/>
        <v>196251.45</v>
      </c>
      <c r="Q16"/>
      <c r="R16"/>
      <c r="S16"/>
      <c r="T16"/>
      <c r="U16" s="67">
        <v>0</v>
      </c>
      <c r="V16" s="68">
        <f t="shared" si="4"/>
        <v>196253.62165400488</v>
      </c>
      <c r="W16" s="69" t="str">
        <f t="shared" si="2"/>
        <v>SI</v>
      </c>
    </row>
    <row r="17" spans="1:23" ht="38.25">
      <c r="A17" s="11" t="s">
        <v>33</v>
      </c>
      <c r="B17" s="12" t="s">
        <v>3</v>
      </c>
      <c r="C17" s="19" t="s">
        <v>109</v>
      </c>
      <c r="D17" s="20" t="s">
        <v>8</v>
      </c>
      <c r="E17" s="21" t="s">
        <v>190</v>
      </c>
      <c r="F17" s="2">
        <v>619748.2789073838</v>
      </c>
      <c r="I17" s="2">
        <v>619748.2789073838</v>
      </c>
      <c r="J17" s="2"/>
      <c r="K17" s="2"/>
      <c r="L17" s="2"/>
      <c r="O17" s="2">
        <v>196251.45</v>
      </c>
      <c r="P17" s="17">
        <f t="shared" si="3"/>
        <v>196251.45</v>
      </c>
      <c r="Q17"/>
      <c r="R17"/>
      <c r="S17"/>
      <c r="T17"/>
      <c r="U17" s="67">
        <v>0</v>
      </c>
      <c r="V17" s="68">
        <f t="shared" si="4"/>
        <v>619748.2789073838</v>
      </c>
      <c r="W17" s="69" t="str">
        <f t="shared" si="2"/>
        <v>SI</v>
      </c>
    </row>
    <row r="18" spans="1:23" ht="51">
      <c r="A18" s="11" t="s">
        <v>34</v>
      </c>
      <c r="B18" s="12" t="s">
        <v>3</v>
      </c>
      <c r="C18" s="19" t="s">
        <v>110</v>
      </c>
      <c r="D18" s="20" t="s">
        <v>8</v>
      </c>
      <c r="E18" s="21" t="s">
        <v>190</v>
      </c>
      <c r="F18" s="2">
        <v>129114.22477237163</v>
      </c>
      <c r="I18" s="2">
        <v>129114.22477237163</v>
      </c>
      <c r="J18" s="2"/>
      <c r="K18" s="2"/>
      <c r="L18" s="2"/>
      <c r="O18" s="2">
        <v>119684.13</v>
      </c>
      <c r="P18" s="17">
        <f t="shared" si="3"/>
        <v>119684.13</v>
      </c>
      <c r="Q18"/>
      <c r="R18"/>
      <c r="S18"/>
      <c r="T18"/>
      <c r="U18" s="67">
        <v>0</v>
      </c>
      <c r="V18" s="68">
        <f t="shared" si="4"/>
        <v>129114.22477237163</v>
      </c>
      <c r="W18" s="69" t="str">
        <f t="shared" si="2"/>
        <v>SI</v>
      </c>
    </row>
    <row r="19" spans="1:23" ht="63.75">
      <c r="A19" s="11" t="s">
        <v>24</v>
      </c>
      <c r="B19" s="12" t="s">
        <v>3</v>
      </c>
      <c r="C19" s="19" t="s">
        <v>111</v>
      </c>
      <c r="D19" s="20" t="s">
        <v>8</v>
      </c>
      <c r="E19" s="21" t="s">
        <v>190</v>
      </c>
      <c r="F19" s="2">
        <v>312456.4239491393</v>
      </c>
      <c r="I19" s="2">
        <v>312456.4239491393</v>
      </c>
      <c r="J19" s="2"/>
      <c r="K19" s="2"/>
      <c r="L19" s="2"/>
      <c r="O19" s="2">
        <v>311890.68</v>
      </c>
      <c r="P19" s="17">
        <f t="shared" si="3"/>
        <v>311890.68</v>
      </c>
      <c r="Q19"/>
      <c r="R19"/>
      <c r="S19"/>
      <c r="T19"/>
      <c r="U19" s="67">
        <v>0</v>
      </c>
      <c r="V19" s="68">
        <f t="shared" si="4"/>
        <v>312456.4239491393</v>
      </c>
      <c r="W19" s="69" t="str">
        <f t="shared" si="2"/>
        <v>SI</v>
      </c>
    </row>
    <row r="20" spans="1:23" ht="38.25">
      <c r="A20" s="11" t="s">
        <v>35</v>
      </c>
      <c r="B20" s="12" t="s">
        <v>3</v>
      </c>
      <c r="C20" s="19" t="s">
        <v>112</v>
      </c>
      <c r="D20" s="20" t="s">
        <v>10</v>
      </c>
      <c r="E20" s="21" t="s">
        <v>190</v>
      </c>
      <c r="F20" s="2">
        <v>309874.1394536919</v>
      </c>
      <c r="I20" s="2">
        <v>309874.1394536919</v>
      </c>
      <c r="J20" s="2"/>
      <c r="K20" s="2"/>
      <c r="L20" s="2"/>
      <c r="O20" s="2">
        <v>309651.75</v>
      </c>
      <c r="P20" s="17">
        <f t="shared" si="3"/>
        <v>309651.75</v>
      </c>
      <c r="Q20"/>
      <c r="R20"/>
      <c r="S20"/>
      <c r="T20"/>
      <c r="U20" s="67">
        <v>0</v>
      </c>
      <c r="V20" s="68">
        <f t="shared" si="4"/>
        <v>309874.1394536919</v>
      </c>
      <c r="W20" s="69" t="str">
        <f t="shared" si="2"/>
        <v>SI</v>
      </c>
    </row>
    <row r="21" spans="1:23" ht="38.25">
      <c r="A21" s="11" t="s">
        <v>36</v>
      </c>
      <c r="B21" s="12" t="s">
        <v>3</v>
      </c>
      <c r="C21" s="19" t="s">
        <v>113</v>
      </c>
      <c r="D21" s="20" t="s">
        <v>10</v>
      </c>
      <c r="E21" s="21" t="s">
        <v>190</v>
      </c>
      <c r="F21" s="2">
        <v>413165.5192715892</v>
      </c>
      <c r="I21" s="2">
        <v>413165.5192715892</v>
      </c>
      <c r="J21" s="2"/>
      <c r="K21" s="2"/>
      <c r="L21" s="2"/>
      <c r="O21" s="2">
        <v>413102.14</v>
      </c>
      <c r="P21" s="17">
        <f t="shared" si="3"/>
        <v>413102.14</v>
      </c>
      <c r="Q21"/>
      <c r="R21"/>
      <c r="S21"/>
      <c r="T21"/>
      <c r="U21" s="67">
        <v>0</v>
      </c>
      <c r="V21" s="68">
        <f t="shared" si="4"/>
        <v>413165.5192715892</v>
      </c>
      <c r="W21" s="69" t="str">
        <f t="shared" si="2"/>
        <v>SI</v>
      </c>
    </row>
    <row r="22" spans="1:23" ht="38.25">
      <c r="A22" s="11" t="s">
        <v>37</v>
      </c>
      <c r="B22" s="12" t="s">
        <v>3</v>
      </c>
      <c r="C22" s="19" t="s">
        <v>114</v>
      </c>
      <c r="D22" s="20" t="s">
        <v>10</v>
      </c>
      <c r="E22" s="21" t="s">
        <v>190</v>
      </c>
      <c r="F22" s="2">
        <v>413165.5192715892</v>
      </c>
      <c r="I22" s="2">
        <v>413165.5192715892</v>
      </c>
      <c r="J22" s="2"/>
      <c r="K22" s="2"/>
      <c r="L22" s="2"/>
      <c r="O22" s="2">
        <v>413141.04</v>
      </c>
      <c r="P22" s="17">
        <f t="shared" si="3"/>
        <v>413141.04</v>
      </c>
      <c r="Q22"/>
      <c r="R22"/>
      <c r="S22"/>
      <c r="T22"/>
      <c r="U22" s="67">
        <v>0</v>
      </c>
      <c r="V22" s="68">
        <f t="shared" si="4"/>
        <v>413165.5192715892</v>
      </c>
      <c r="W22" s="69" t="str">
        <f t="shared" si="2"/>
        <v>SI</v>
      </c>
    </row>
    <row r="23" spans="1:23" ht="38.25">
      <c r="A23" s="11" t="s">
        <v>38</v>
      </c>
      <c r="B23" s="12" t="s">
        <v>3</v>
      </c>
      <c r="C23" s="19" t="s">
        <v>115</v>
      </c>
      <c r="D23" s="20" t="s">
        <v>10</v>
      </c>
      <c r="E23" s="21" t="s">
        <v>190</v>
      </c>
      <c r="F23" s="2">
        <v>413165.5192715892</v>
      </c>
      <c r="I23" s="2">
        <v>413165.5192715892</v>
      </c>
      <c r="J23" s="2"/>
      <c r="K23" s="2"/>
      <c r="L23" s="2"/>
      <c r="O23" s="2">
        <v>397499.23</v>
      </c>
      <c r="P23" s="17">
        <f t="shared" si="3"/>
        <v>397499.23</v>
      </c>
      <c r="Q23"/>
      <c r="R23"/>
      <c r="S23"/>
      <c r="T23"/>
      <c r="U23" s="67">
        <v>0</v>
      </c>
      <c r="V23" s="68">
        <f t="shared" si="4"/>
        <v>413165.5192715892</v>
      </c>
      <c r="W23" s="69" t="str">
        <f t="shared" si="2"/>
        <v>SI</v>
      </c>
    </row>
    <row r="24" spans="1:23" ht="38.25">
      <c r="A24" s="11" t="s">
        <v>39</v>
      </c>
      <c r="B24" s="12" t="s">
        <v>3</v>
      </c>
      <c r="C24" s="19" t="s">
        <v>116</v>
      </c>
      <c r="D24" s="20" t="s">
        <v>10</v>
      </c>
      <c r="E24" s="21" t="s">
        <v>190</v>
      </c>
      <c r="F24" s="2">
        <v>1032913.798178973</v>
      </c>
      <c r="I24" s="2">
        <v>1032913.798178973</v>
      </c>
      <c r="J24" s="2"/>
      <c r="K24" s="2"/>
      <c r="L24" s="2"/>
      <c r="O24" s="2">
        <v>1032883.06</v>
      </c>
      <c r="P24" s="17">
        <f t="shared" si="3"/>
        <v>1032883.06</v>
      </c>
      <c r="Q24"/>
      <c r="R24"/>
      <c r="S24"/>
      <c r="T24"/>
      <c r="U24" s="67">
        <v>0</v>
      </c>
      <c r="V24" s="68">
        <f t="shared" si="4"/>
        <v>1032913.798178973</v>
      </c>
      <c r="W24" s="69" t="str">
        <f t="shared" si="2"/>
        <v>SI</v>
      </c>
    </row>
    <row r="25" spans="1:23" ht="38.25">
      <c r="A25" s="11" t="s">
        <v>40</v>
      </c>
      <c r="B25" s="12" t="s">
        <v>3</v>
      </c>
      <c r="C25" s="19" t="s">
        <v>117</v>
      </c>
      <c r="D25" s="20" t="s">
        <v>41</v>
      </c>
      <c r="E25" s="21" t="s">
        <v>190</v>
      </c>
      <c r="F25" s="2">
        <v>662097.7446327216</v>
      </c>
      <c r="I25" s="2">
        <v>662097.7446327216</v>
      </c>
      <c r="J25" s="2"/>
      <c r="K25" s="2"/>
      <c r="L25" s="2"/>
      <c r="O25" s="2">
        <v>435535.18</v>
      </c>
      <c r="P25" s="17">
        <f>O25</f>
        <v>435535.18</v>
      </c>
      <c r="Q25"/>
      <c r="R25"/>
      <c r="S25"/>
      <c r="T25"/>
      <c r="U25" s="67">
        <v>0</v>
      </c>
      <c r="V25" s="68">
        <f t="shared" si="4"/>
        <v>662097.7446327216</v>
      </c>
      <c r="W25" s="69" t="str">
        <f t="shared" si="2"/>
        <v>SI</v>
      </c>
    </row>
    <row r="26" spans="1:23" ht="18">
      <c r="A26" s="11"/>
      <c r="B26" s="12"/>
      <c r="C26" s="25" t="s">
        <v>163</v>
      </c>
      <c r="D26" s="20"/>
      <c r="E26" s="21"/>
      <c r="F26" s="2"/>
      <c r="I26" s="2"/>
      <c r="J26" s="2"/>
      <c r="K26" s="2"/>
      <c r="L26" s="2"/>
      <c r="O26" s="2"/>
      <c r="P26" s="17"/>
      <c r="Q26"/>
      <c r="R26"/>
      <c r="S26"/>
      <c r="T26"/>
      <c r="U26" s="67"/>
      <c r="V26" s="68"/>
      <c r="W26" s="69"/>
    </row>
    <row r="27" spans="1:23" ht="38.25">
      <c r="A27" s="11" t="s">
        <v>164</v>
      </c>
      <c r="B27" s="12" t="s">
        <v>3</v>
      </c>
      <c r="C27" s="42" t="s">
        <v>192</v>
      </c>
      <c r="D27" s="20" t="s">
        <v>7</v>
      </c>
      <c r="E27" s="21" t="s">
        <v>190</v>
      </c>
      <c r="F27" s="2"/>
      <c r="I27" s="2">
        <v>500963.22</v>
      </c>
      <c r="J27" s="2"/>
      <c r="K27" s="2"/>
      <c r="L27" s="2"/>
      <c r="O27" s="2"/>
      <c r="P27" s="17"/>
      <c r="Q27"/>
      <c r="R27"/>
      <c r="S27"/>
      <c r="T27"/>
      <c r="U27" s="67"/>
      <c r="V27" s="68"/>
      <c r="W27" s="69"/>
    </row>
    <row r="28" spans="1:23" ht="38.25">
      <c r="A28" s="37" t="s">
        <v>164</v>
      </c>
      <c r="B28" s="38" t="s">
        <v>15</v>
      </c>
      <c r="C28" s="61" t="s">
        <v>193</v>
      </c>
      <c r="D28" s="20" t="s">
        <v>7</v>
      </c>
      <c r="E28" s="21" t="s">
        <v>190</v>
      </c>
      <c r="F28" s="2"/>
      <c r="I28" s="2"/>
      <c r="J28" s="2"/>
      <c r="K28" s="2"/>
      <c r="L28" s="2"/>
      <c r="M28" s="46">
        <v>406170.46</v>
      </c>
      <c r="N28" s="46"/>
      <c r="O28" s="2">
        <v>406170.46</v>
      </c>
      <c r="P28" s="17">
        <f>O28</f>
        <v>406170.46</v>
      </c>
      <c r="Q28"/>
      <c r="R28"/>
      <c r="S28"/>
      <c r="T28"/>
      <c r="U28" s="67">
        <v>0</v>
      </c>
      <c r="V28" s="68">
        <f>M28</f>
        <v>406170.46</v>
      </c>
      <c r="W28" s="69" t="str">
        <f t="shared" si="2"/>
        <v>NO</v>
      </c>
    </row>
    <row r="29" spans="1:23" ht="38.25">
      <c r="A29" s="37" t="s">
        <v>164</v>
      </c>
      <c r="B29" s="38" t="s">
        <v>70</v>
      </c>
      <c r="C29" s="61" t="s">
        <v>194</v>
      </c>
      <c r="D29" s="20" t="s">
        <v>7</v>
      </c>
      <c r="E29" s="21" t="s">
        <v>190</v>
      </c>
      <c r="F29" s="2"/>
      <c r="I29" s="2"/>
      <c r="J29" s="2"/>
      <c r="K29" s="2"/>
      <c r="L29" s="2"/>
      <c r="M29" s="46">
        <v>94792.76</v>
      </c>
      <c r="N29" s="46"/>
      <c r="O29" s="2">
        <v>94792.76</v>
      </c>
      <c r="P29" s="17">
        <f aca="true" t="shared" si="5" ref="P29:P36">O29</f>
        <v>94792.76</v>
      </c>
      <c r="Q29"/>
      <c r="R29"/>
      <c r="S29"/>
      <c r="T29"/>
      <c r="U29" s="67">
        <v>0</v>
      </c>
      <c r="V29" s="68">
        <f>M29</f>
        <v>94792.76</v>
      </c>
      <c r="W29" s="69" t="str">
        <f t="shared" si="2"/>
        <v>NO</v>
      </c>
    </row>
    <row r="30" spans="1:23" ht="38.25">
      <c r="A30" s="11" t="s">
        <v>165</v>
      </c>
      <c r="B30" s="12" t="s">
        <v>3</v>
      </c>
      <c r="C30" s="42" t="s">
        <v>182</v>
      </c>
      <c r="D30" s="20" t="s">
        <v>7</v>
      </c>
      <c r="E30" s="21" t="s">
        <v>190</v>
      </c>
      <c r="F30" s="2"/>
      <c r="I30" s="2">
        <v>309977.44</v>
      </c>
      <c r="J30" s="2"/>
      <c r="K30" s="2"/>
      <c r="L30" s="2"/>
      <c r="M30" s="40"/>
      <c r="N30" s="40"/>
      <c r="O30" s="2">
        <v>275958.54</v>
      </c>
      <c r="P30" s="17">
        <f t="shared" si="5"/>
        <v>275958.54</v>
      </c>
      <c r="Q30"/>
      <c r="R30"/>
      <c r="S30"/>
      <c r="T30"/>
      <c r="U30" s="67">
        <v>0</v>
      </c>
      <c r="V30" s="68">
        <f>I30</f>
        <v>309977.44</v>
      </c>
      <c r="W30" s="69" t="str">
        <f t="shared" si="2"/>
        <v>SI</v>
      </c>
    </row>
    <row r="31" spans="1:23" s="22" customFormat="1" ht="38.25">
      <c r="A31" s="44" t="s">
        <v>76</v>
      </c>
      <c r="B31" s="45" t="s">
        <v>176</v>
      </c>
      <c r="C31" s="42" t="s">
        <v>166</v>
      </c>
      <c r="D31" s="43" t="s">
        <v>7</v>
      </c>
      <c r="E31" s="21" t="s">
        <v>190</v>
      </c>
      <c r="F31" s="46"/>
      <c r="G31" s="13"/>
      <c r="H31" s="13"/>
      <c r="I31" s="46">
        <v>180759.9</v>
      </c>
      <c r="J31" s="46"/>
      <c r="K31" s="46" t="s">
        <v>185</v>
      </c>
      <c r="L31" s="46"/>
      <c r="M31"/>
      <c r="N31"/>
      <c r="O31" s="2">
        <v>152379.77</v>
      </c>
      <c r="P31" s="17">
        <f t="shared" si="5"/>
        <v>152379.77</v>
      </c>
      <c r="U31" s="67">
        <v>0</v>
      </c>
      <c r="V31" s="68">
        <f aca="true" t="shared" si="6" ref="V31:V36">I31</f>
        <v>180759.9</v>
      </c>
      <c r="W31" s="69" t="str">
        <f t="shared" si="2"/>
        <v>SI</v>
      </c>
    </row>
    <row r="32" spans="1:23" ht="38.25">
      <c r="A32" s="11" t="s">
        <v>167</v>
      </c>
      <c r="B32" s="12" t="s">
        <v>3</v>
      </c>
      <c r="C32" s="42" t="s">
        <v>168</v>
      </c>
      <c r="D32" s="20" t="s">
        <v>8</v>
      </c>
      <c r="E32" s="21" t="s">
        <v>190</v>
      </c>
      <c r="F32" s="2"/>
      <c r="I32" s="2">
        <v>97680.49</v>
      </c>
      <c r="J32" s="2"/>
      <c r="K32" s="2"/>
      <c r="L32" s="2"/>
      <c r="O32" s="2">
        <v>89470.31</v>
      </c>
      <c r="P32" s="17">
        <f t="shared" si="5"/>
        <v>89470.31</v>
      </c>
      <c r="Q32"/>
      <c r="R32"/>
      <c r="S32"/>
      <c r="T32"/>
      <c r="U32" s="67">
        <v>0</v>
      </c>
      <c r="V32" s="68">
        <f t="shared" si="6"/>
        <v>97680.49</v>
      </c>
      <c r="W32" s="69" t="str">
        <f t="shared" si="2"/>
        <v>SI</v>
      </c>
    </row>
    <row r="33" spans="1:23" ht="38.25">
      <c r="A33" s="11" t="s">
        <v>169</v>
      </c>
      <c r="B33" s="12" t="s">
        <v>3</v>
      </c>
      <c r="C33" s="42" t="s">
        <v>170</v>
      </c>
      <c r="D33" s="20" t="s">
        <v>8</v>
      </c>
      <c r="E33" s="21" t="s">
        <v>190</v>
      </c>
      <c r="F33" s="2"/>
      <c r="I33" s="2">
        <v>336653.12</v>
      </c>
      <c r="J33" s="2"/>
      <c r="K33" s="2"/>
      <c r="L33" s="2"/>
      <c r="O33" s="2">
        <f>226835.17+74153.47</f>
        <v>300988.64</v>
      </c>
      <c r="P33" s="17">
        <f t="shared" si="5"/>
        <v>300988.64</v>
      </c>
      <c r="Q33"/>
      <c r="R33"/>
      <c r="S33"/>
      <c r="T33"/>
      <c r="U33" s="67">
        <v>0</v>
      </c>
      <c r="V33" s="68">
        <f t="shared" si="6"/>
        <v>336653.12</v>
      </c>
      <c r="W33" s="69" t="str">
        <f t="shared" si="2"/>
        <v>SI</v>
      </c>
    </row>
    <row r="34" spans="1:23" ht="38.25">
      <c r="A34" s="11" t="s">
        <v>171</v>
      </c>
      <c r="B34" s="12" t="s">
        <v>3</v>
      </c>
      <c r="C34" s="42" t="s">
        <v>172</v>
      </c>
      <c r="D34" s="20" t="s">
        <v>8</v>
      </c>
      <c r="E34" s="21" t="s">
        <v>190</v>
      </c>
      <c r="F34" s="2"/>
      <c r="I34" s="2">
        <v>112876.07</v>
      </c>
      <c r="J34" s="2"/>
      <c r="K34" s="2"/>
      <c r="L34" s="2"/>
      <c r="O34" s="2">
        <v>95110.91</v>
      </c>
      <c r="P34" s="17">
        <f t="shared" si="5"/>
        <v>95110.91</v>
      </c>
      <c r="Q34"/>
      <c r="R34"/>
      <c r="S34"/>
      <c r="T34"/>
      <c r="U34" s="67">
        <v>0</v>
      </c>
      <c r="V34" s="68">
        <f t="shared" si="6"/>
        <v>112876.07</v>
      </c>
      <c r="W34" s="69" t="str">
        <f t="shared" si="2"/>
        <v>SI</v>
      </c>
    </row>
    <row r="35" spans="1:23" s="22" customFormat="1" ht="38.25">
      <c r="A35" s="44" t="s">
        <v>80</v>
      </c>
      <c r="B35" s="45" t="s">
        <v>176</v>
      </c>
      <c r="C35" s="42" t="s">
        <v>175</v>
      </c>
      <c r="D35" s="43" t="s">
        <v>10</v>
      </c>
      <c r="E35" s="21" t="s">
        <v>190</v>
      </c>
      <c r="F35" s="46"/>
      <c r="G35" s="13"/>
      <c r="H35" s="13"/>
      <c r="I35" s="46">
        <v>258228.45</v>
      </c>
      <c r="J35" s="46"/>
      <c r="K35" s="46" t="s">
        <v>185</v>
      </c>
      <c r="L35" s="46"/>
      <c r="M35"/>
      <c r="N35"/>
      <c r="O35" s="2">
        <v>250700.68</v>
      </c>
      <c r="P35" s="17">
        <f t="shared" si="5"/>
        <v>250700.68</v>
      </c>
      <c r="U35" s="67">
        <v>0</v>
      </c>
      <c r="V35" s="68">
        <f t="shared" si="6"/>
        <v>258228.45</v>
      </c>
      <c r="W35" s="69" t="str">
        <f t="shared" si="2"/>
        <v>SI</v>
      </c>
    </row>
    <row r="36" spans="1:23" ht="38.25">
      <c r="A36" s="11" t="s">
        <v>173</v>
      </c>
      <c r="B36" s="12" t="s">
        <v>3</v>
      </c>
      <c r="C36" s="42" t="s">
        <v>174</v>
      </c>
      <c r="D36" s="20" t="s">
        <v>10</v>
      </c>
      <c r="E36" s="21" t="s">
        <v>190</v>
      </c>
      <c r="F36" s="2"/>
      <c r="I36" s="2">
        <v>154937.07</v>
      </c>
      <c r="J36" s="2"/>
      <c r="K36" s="2"/>
      <c r="L36" s="2"/>
      <c r="O36" s="2">
        <v>149648.68</v>
      </c>
      <c r="P36" s="17">
        <f t="shared" si="5"/>
        <v>149648.68</v>
      </c>
      <c r="Q36"/>
      <c r="R36"/>
      <c r="S36"/>
      <c r="T36"/>
      <c r="U36" s="67">
        <v>0</v>
      </c>
      <c r="V36" s="68">
        <f t="shared" si="6"/>
        <v>154937.07</v>
      </c>
      <c r="W36" s="69" t="str">
        <f t="shared" si="2"/>
        <v>SI</v>
      </c>
    </row>
    <row r="37" spans="1:23" s="22" customFormat="1" ht="18">
      <c r="A37" s="23"/>
      <c r="B37" s="24"/>
      <c r="C37" s="25" t="s">
        <v>16</v>
      </c>
      <c r="D37" s="14"/>
      <c r="E37" s="14"/>
      <c r="F37" s="32"/>
      <c r="G37" s="15"/>
      <c r="H37" s="15"/>
      <c r="I37" s="15"/>
      <c r="J37" s="15"/>
      <c r="K37" s="15"/>
      <c r="L37" s="15"/>
      <c r="M37"/>
      <c r="N37"/>
      <c r="O37" s="2"/>
      <c r="P37" s="17"/>
      <c r="Q37" s="4"/>
      <c r="R37" s="4"/>
      <c r="S37" s="4"/>
      <c r="T37" s="4"/>
      <c r="U37" s="67"/>
      <c r="V37" s="68"/>
      <c r="W37" s="69"/>
    </row>
    <row r="38" spans="1:23" ht="38.25">
      <c r="A38" s="11" t="s">
        <v>42</v>
      </c>
      <c r="B38" s="12" t="s">
        <v>3</v>
      </c>
      <c r="C38" s="19" t="s">
        <v>133</v>
      </c>
      <c r="D38" s="20" t="s">
        <v>9</v>
      </c>
      <c r="E38" s="21" t="s">
        <v>190</v>
      </c>
      <c r="G38" s="33">
        <v>300000000</v>
      </c>
      <c r="H38" s="2">
        <v>154937.06972684595</v>
      </c>
      <c r="I38" s="4"/>
      <c r="J38" s="4"/>
      <c r="K38" s="4"/>
      <c r="L38" s="4"/>
      <c r="O38" s="2">
        <v>151392.31</v>
      </c>
      <c r="P38" s="17">
        <f aca="true" t="shared" si="7" ref="P38:P63">O38</f>
        <v>151392.31</v>
      </c>
      <c r="Q38" s="29"/>
      <c r="R38" s="29"/>
      <c r="S38" s="29"/>
      <c r="T38" s="31"/>
      <c r="U38" s="67">
        <f>G38</f>
        <v>300000000</v>
      </c>
      <c r="V38" s="68">
        <f aca="true" t="shared" si="8" ref="V38:V63">U38/1936.27</f>
        <v>154937.06972684595</v>
      </c>
      <c r="W38" s="69" t="str">
        <f t="shared" si="2"/>
        <v>SI</v>
      </c>
    </row>
    <row r="39" spans="1:23" ht="38.25">
      <c r="A39" s="11" t="s">
        <v>43</v>
      </c>
      <c r="B39" s="12" t="s">
        <v>3</v>
      </c>
      <c r="C39" s="19" t="s">
        <v>134</v>
      </c>
      <c r="D39" s="20" t="s">
        <v>9</v>
      </c>
      <c r="E39" s="21" t="s">
        <v>190</v>
      </c>
      <c r="G39" s="33">
        <v>600000000</v>
      </c>
      <c r="H39" s="2">
        <v>309874.1394536919</v>
      </c>
      <c r="I39" s="4"/>
      <c r="J39" s="4"/>
      <c r="K39" s="4"/>
      <c r="L39" s="4"/>
      <c r="O39" s="2">
        <v>289946.69</v>
      </c>
      <c r="P39" s="17">
        <f t="shared" si="7"/>
        <v>289946.69</v>
      </c>
      <c r="Q39" s="29"/>
      <c r="R39" s="29"/>
      <c r="S39" s="29"/>
      <c r="T39" s="31"/>
      <c r="U39" s="67">
        <f aca="true" t="shared" si="9" ref="U39:U63">G39</f>
        <v>600000000</v>
      </c>
      <c r="V39" s="68">
        <f t="shared" si="8"/>
        <v>309874.1394536919</v>
      </c>
      <c r="W39" s="69" t="str">
        <f t="shared" si="2"/>
        <v>SI</v>
      </c>
    </row>
    <row r="40" spans="1:23" ht="38.25">
      <c r="A40" s="11" t="s">
        <v>44</v>
      </c>
      <c r="B40" s="12" t="s">
        <v>3</v>
      </c>
      <c r="C40" s="19" t="s">
        <v>135</v>
      </c>
      <c r="D40" s="20" t="s">
        <v>9</v>
      </c>
      <c r="E40" s="21" t="s">
        <v>190</v>
      </c>
      <c r="G40" s="33">
        <v>400000000</v>
      </c>
      <c r="H40" s="2">
        <v>206582.7596357946</v>
      </c>
      <c r="I40" s="4"/>
      <c r="J40" s="4"/>
      <c r="K40" s="4"/>
      <c r="L40" s="4"/>
      <c r="O40" s="2">
        <v>203714.48</v>
      </c>
      <c r="P40" s="17">
        <f t="shared" si="7"/>
        <v>203714.48</v>
      </c>
      <c r="Q40" s="29"/>
      <c r="R40" s="29"/>
      <c r="S40" s="29"/>
      <c r="T40" s="31"/>
      <c r="U40" s="67">
        <f t="shared" si="9"/>
        <v>400000000</v>
      </c>
      <c r="V40" s="68">
        <f t="shared" si="8"/>
        <v>206582.7596357946</v>
      </c>
      <c r="W40" s="69" t="str">
        <f t="shared" si="2"/>
        <v>SI</v>
      </c>
    </row>
    <row r="41" spans="1:23" ht="38.25">
      <c r="A41" s="11" t="s">
        <v>45</v>
      </c>
      <c r="B41" s="12" t="s">
        <v>3</v>
      </c>
      <c r="C41" s="19" t="s">
        <v>136</v>
      </c>
      <c r="D41" s="20" t="s">
        <v>9</v>
      </c>
      <c r="E41" s="21" t="s">
        <v>190</v>
      </c>
      <c r="G41" s="33">
        <v>300000000</v>
      </c>
      <c r="H41" s="2">
        <v>154937.06972684595</v>
      </c>
      <c r="I41" s="4"/>
      <c r="J41" s="4"/>
      <c r="K41" s="4"/>
      <c r="L41" s="4"/>
      <c r="O41" s="2">
        <v>135684.38</v>
      </c>
      <c r="P41" s="17">
        <f t="shared" si="7"/>
        <v>135684.38</v>
      </c>
      <c r="Q41" s="29"/>
      <c r="R41" s="29"/>
      <c r="S41" s="29"/>
      <c r="T41" s="31"/>
      <c r="U41" s="67">
        <f t="shared" si="9"/>
        <v>300000000</v>
      </c>
      <c r="V41" s="68">
        <f t="shared" si="8"/>
        <v>154937.06972684595</v>
      </c>
      <c r="W41" s="69" t="str">
        <f t="shared" si="2"/>
        <v>SI</v>
      </c>
    </row>
    <row r="42" spans="1:23" ht="38.25">
      <c r="A42" s="11" t="s">
        <v>46</v>
      </c>
      <c r="B42" s="12" t="s">
        <v>3</v>
      </c>
      <c r="C42" s="19" t="s">
        <v>137</v>
      </c>
      <c r="D42" s="20" t="s">
        <v>9</v>
      </c>
      <c r="E42" s="21" t="s">
        <v>190</v>
      </c>
      <c r="G42" s="33">
        <v>300000000</v>
      </c>
      <c r="H42" s="2">
        <v>154937.06972684595</v>
      </c>
      <c r="I42" s="4"/>
      <c r="J42" s="4"/>
      <c r="K42" s="4"/>
      <c r="L42" s="4"/>
      <c r="O42" s="2">
        <v>133237.04</v>
      </c>
      <c r="P42" s="17">
        <f t="shared" si="7"/>
        <v>133237.04</v>
      </c>
      <c r="Q42" s="29"/>
      <c r="R42" s="29"/>
      <c r="S42" s="29"/>
      <c r="T42" s="31"/>
      <c r="U42" s="67">
        <f t="shared" si="9"/>
        <v>300000000</v>
      </c>
      <c r="V42" s="68">
        <f t="shared" si="8"/>
        <v>154937.06972684595</v>
      </c>
      <c r="W42" s="69" t="str">
        <f t="shared" si="2"/>
        <v>SI</v>
      </c>
    </row>
    <row r="43" spans="1:23" ht="38.25">
      <c r="A43" s="11" t="s">
        <v>47</v>
      </c>
      <c r="B43" s="12" t="s">
        <v>3</v>
      </c>
      <c r="C43" s="19" t="s">
        <v>138</v>
      </c>
      <c r="D43" s="20" t="s">
        <v>9</v>
      </c>
      <c r="E43" s="21" t="s">
        <v>190</v>
      </c>
      <c r="G43" s="33">
        <v>800000000</v>
      </c>
      <c r="H43" s="2">
        <v>413165.5192715892</v>
      </c>
      <c r="I43" s="4"/>
      <c r="J43" s="4"/>
      <c r="K43" s="4"/>
      <c r="L43" s="4"/>
      <c r="O43" s="2">
        <v>321571.4</v>
      </c>
      <c r="P43" s="17">
        <f t="shared" si="7"/>
        <v>321571.4</v>
      </c>
      <c r="Q43" s="29"/>
      <c r="R43" s="29"/>
      <c r="S43" s="29"/>
      <c r="T43" s="31"/>
      <c r="U43" s="67">
        <f t="shared" si="9"/>
        <v>800000000</v>
      </c>
      <c r="V43" s="68">
        <f t="shared" si="8"/>
        <v>413165.5192715892</v>
      </c>
      <c r="W43" s="69" t="str">
        <f t="shared" si="2"/>
        <v>SI</v>
      </c>
    </row>
    <row r="44" spans="1:23" ht="38.25">
      <c r="A44" s="11" t="s">
        <v>48</v>
      </c>
      <c r="B44" s="12" t="s">
        <v>3</v>
      </c>
      <c r="C44" s="19" t="s">
        <v>139</v>
      </c>
      <c r="D44" s="20" t="s">
        <v>9</v>
      </c>
      <c r="E44" s="21" t="s">
        <v>190</v>
      </c>
      <c r="G44" s="33">
        <v>800000000</v>
      </c>
      <c r="H44" s="2">
        <v>413165.5192715892</v>
      </c>
      <c r="I44" s="4"/>
      <c r="J44" s="4"/>
      <c r="K44" s="4"/>
      <c r="L44" s="4"/>
      <c r="O44" s="2">
        <v>359074.58</v>
      </c>
      <c r="P44" s="17">
        <f t="shared" si="7"/>
        <v>359074.58</v>
      </c>
      <c r="Q44" s="29"/>
      <c r="R44" s="29"/>
      <c r="S44" s="29"/>
      <c r="T44" s="31"/>
      <c r="U44" s="67">
        <f t="shared" si="9"/>
        <v>800000000</v>
      </c>
      <c r="V44" s="68">
        <f t="shared" si="8"/>
        <v>413165.5192715892</v>
      </c>
      <c r="W44" s="69" t="str">
        <f t="shared" si="2"/>
        <v>SI</v>
      </c>
    </row>
    <row r="45" spans="1:23" ht="51">
      <c r="A45" s="11" t="s">
        <v>49</v>
      </c>
      <c r="B45" s="12" t="s">
        <v>3</v>
      </c>
      <c r="C45" s="19" t="s">
        <v>140</v>
      </c>
      <c r="D45" s="20" t="s">
        <v>7</v>
      </c>
      <c r="E45" s="21" t="s">
        <v>190</v>
      </c>
      <c r="G45" s="33">
        <v>500000000</v>
      </c>
      <c r="H45" s="2">
        <v>258228.44954474326</v>
      </c>
      <c r="I45" s="4"/>
      <c r="J45" s="4"/>
      <c r="K45" s="4"/>
      <c r="L45" s="4"/>
      <c r="O45" s="2">
        <v>250231.81</v>
      </c>
      <c r="P45" s="17">
        <f t="shared" si="7"/>
        <v>250231.81</v>
      </c>
      <c r="Q45" s="29"/>
      <c r="R45" s="29"/>
      <c r="S45" s="29"/>
      <c r="T45" s="31"/>
      <c r="U45" s="67">
        <f t="shared" si="9"/>
        <v>500000000</v>
      </c>
      <c r="V45" s="68">
        <f t="shared" si="8"/>
        <v>258228.44954474326</v>
      </c>
      <c r="W45" s="69" t="str">
        <f t="shared" si="2"/>
        <v>SI</v>
      </c>
    </row>
    <row r="46" spans="1:23" ht="38.25">
      <c r="A46" s="11" t="s">
        <v>50</v>
      </c>
      <c r="B46" s="12" t="s">
        <v>3</v>
      </c>
      <c r="C46" s="19" t="s">
        <v>141</v>
      </c>
      <c r="D46" s="20" t="s">
        <v>7</v>
      </c>
      <c r="E46" s="21" t="s">
        <v>190</v>
      </c>
      <c r="G46" s="33">
        <v>450000000</v>
      </c>
      <c r="H46" s="2">
        <v>232405.60459026892</v>
      </c>
      <c r="I46" s="4"/>
      <c r="J46" s="4"/>
      <c r="K46" s="4"/>
      <c r="L46" s="4"/>
      <c r="O46" s="2">
        <v>225321.4</v>
      </c>
      <c r="P46" s="17">
        <f t="shared" si="7"/>
        <v>225321.4</v>
      </c>
      <c r="Q46" s="29"/>
      <c r="R46" s="29"/>
      <c r="S46" s="29"/>
      <c r="T46" s="31"/>
      <c r="U46" s="67">
        <f t="shared" si="9"/>
        <v>450000000</v>
      </c>
      <c r="V46" s="68">
        <f t="shared" si="8"/>
        <v>232405.60459026892</v>
      </c>
      <c r="W46" s="69" t="str">
        <f t="shared" si="2"/>
        <v>SI</v>
      </c>
    </row>
    <row r="47" spans="1:23" ht="38.25">
      <c r="A47" s="11" t="s">
        <v>51</v>
      </c>
      <c r="B47" s="12" t="s">
        <v>3</v>
      </c>
      <c r="C47" s="19" t="s">
        <v>142</v>
      </c>
      <c r="D47" s="20" t="s">
        <v>7</v>
      </c>
      <c r="E47" s="21" t="s">
        <v>190</v>
      </c>
      <c r="G47" s="33">
        <v>300000000</v>
      </c>
      <c r="H47" s="2">
        <v>154937.06972684595</v>
      </c>
      <c r="I47" s="4"/>
      <c r="J47" s="4"/>
      <c r="K47" s="4"/>
      <c r="L47" s="4"/>
      <c r="O47" s="2">
        <v>150079.24</v>
      </c>
      <c r="P47" s="17">
        <f t="shared" si="7"/>
        <v>150079.24</v>
      </c>
      <c r="Q47" s="29"/>
      <c r="R47" s="29"/>
      <c r="S47" s="29"/>
      <c r="T47" s="31"/>
      <c r="U47" s="67">
        <f t="shared" si="9"/>
        <v>300000000</v>
      </c>
      <c r="V47" s="68">
        <f t="shared" si="8"/>
        <v>154937.06972684595</v>
      </c>
      <c r="W47" s="69" t="str">
        <f t="shared" si="2"/>
        <v>SI</v>
      </c>
    </row>
    <row r="48" spans="1:23" ht="38.25">
      <c r="A48" s="11" t="s">
        <v>52</v>
      </c>
      <c r="B48" s="12" t="s">
        <v>3</v>
      </c>
      <c r="C48" s="19" t="s">
        <v>143</v>
      </c>
      <c r="D48" s="20" t="s">
        <v>7</v>
      </c>
      <c r="E48" s="21" t="s">
        <v>190</v>
      </c>
      <c r="G48" s="33">
        <v>300000000</v>
      </c>
      <c r="H48" s="2">
        <v>154937.06972684595</v>
      </c>
      <c r="I48" s="4"/>
      <c r="J48" s="4"/>
      <c r="K48" s="4"/>
      <c r="L48" s="4"/>
      <c r="O48" s="2">
        <v>145347.84</v>
      </c>
      <c r="P48" s="17">
        <f t="shared" si="7"/>
        <v>145347.84</v>
      </c>
      <c r="Q48" s="29"/>
      <c r="R48" s="29"/>
      <c r="S48" s="29"/>
      <c r="T48" s="31"/>
      <c r="U48" s="67">
        <f t="shared" si="9"/>
        <v>300000000</v>
      </c>
      <c r="V48" s="68">
        <f t="shared" si="8"/>
        <v>154937.06972684595</v>
      </c>
      <c r="W48" s="69" t="str">
        <f t="shared" si="2"/>
        <v>SI</v>
      </c>
    </row>
    <row r="49" spans="1:23" ht="38.25">
      <c r="A49" s="11" t="s">
        <v>53</v>
      </c>
      <c r="B49" s="12" t="s">
        <v>3</v>
      </c>
      <c r="C49" s="19" t="s">
        <v>144</v>
      </c>
      <c r="D49" s="20" t="s">
        <v>8</v>
      </c>
      <c r="E49" s="21" t="s">
        <v>190</v>
      </c>
      <c r="G49" s="33">
        <v>170000000</v>
      </c>
      <c r="H49" s="2">
        <v>87797.6728452127</v>
      </c>
      <c r="I49" s="4"/>
      <c r="J49" s="4"/>
      <c r="K49" s="4"/>
      <c r="L49" s="4"/>
      <c r="O49" s="2">
        <v>87795.79</v>
      </c>
      <c r="P49" s="17">
        <f t="shared" si="7"/>
        <v>87795.79</v>
      </c>
      <c r="Q49" s="29"/>
      <c r="R49" s="29"/>
      <c r="S49" s="29"/>
      <c r="T49" s="31"/>
      <c r="U49" s="67">
        <f t="shared" si="9"/>
        <v>170000000</v>
      </c>
      <c r="V49" s="68">
        <f t="shared" si="8"/>
        <v>87797.6728452127</v>
      </c>
      <c r="W49" s="69" t="str">
        <f t="shared" si="2"/>
        <v>SI</v>
      </c>
    </row>
    <row r="50" spans="1:23" ht="38.25">
      <c r="A50" s="11" t="s">
        <v>54</v>
      </c>
      <c r="B50" s="12" t="s">
        <v>3</v>
      </c>
      <c r="C50" s="19" t="s">
        <v>145</v>
      </c>
      <c r="D50" s="20" t="s">
        <v>8</v>
      </c>
      <c r="E50" s="21" t="s">
        <v>190</v>
      </c>
      <c r="G50" s="33">
        <v>280000000</v>
      </c>
      <c r="H50" s="2">
        <v>144607.9317450562</v>
      </c>
      <c r="I50" s="4"/>
      <c r="J50" s="4"/>
      <c r="K50" s="4"/>
      <c r="L50" s="4"/>
      <c r="O50" s="2">
        <v>144591.72</v>
      </c>
      <c r="P50" s="17">
        <f t="shared" si="7"/>
        <v>144591.72</v>
      </c>
      <c r="Q50" s="29"/>
      <c r="R50" s="29"/>
      <c r="S50" s="29"/>
      <c r="T50" s="31"/>
      <c r="U50" s="67">
        <f t="shared" si="9"/>
        <v>280000000</v>
      </c>
      <c r="V50" s="68">
        <f t="shared" si="8"/>
        <v>144607.9317450562</v>
      </c>
      <c r="W50" s="69" t="str">
        <f t="shared" si="2"/>
        <v>SI</v>
      </c>
    </row>
    <row r="51" spans="1:23" ht="38.25">
      <c r="A51" s="11" t="s">
        <v>55</v>
      </c>
      <c r="B51" s="12" t="s">
        <v>3</v>
      </c>
      <c r="C51" s="19" t="s">
        <v>146</v>
      </c>
      <c r="D51" s="20" t="s">
        <v>8</v>
      </c>
      <c r="E51" s="21" t="s">
        <v>190</v>
      </c>
      <c r="G51" s="33">
        <v>400000000</v>
      </c>
      <c r="H51" s="2">
        <v>206582.7596357946</v>
      </c>
      <c r="I51" s="4"/>
      <c r="J51" s="4"/>
      <c r="K51" s="4"/>
      <c r="L51" s="4"/>
      <c r="O51" s="2">
        <v>159336.46</v>
      </c>
      <c r="P51" s="17">
        <f t="shared" si="7"/>
        <v>159336.46</v>
      </c>
      <c r="Q51" s="29"/>
      <c r="R51" s="29"/>
      <c r="S51" s="29"/>
      <c r="T51" s="31"/>
      <c r="U51" s="67">
        <f t="shared" si="9"/>
        <v>400000000</v>
      </c>
      <c r="V51" s="68">
        <f t="shared" si="8"/>
        <v>206582.7596357946</v>
      </c>
      <c r="W51" s="69" t="str">
        <f t="shared" si="2"/>
        <v>SI</v>
      </c>
    </row>
    <row r="52" spans="1:23" ht="38.25">
      <c r="A52" s="11" t="s">
        <v>56</v>
      </c>
      <c r="B52" s="12" t="s">
        <v>3</v>
      </c>
      <c r="C52" s="19" t="s">
        <v>147</v>
      </c>
      <c r="D52" s="20" t="s">
        <v>8</v>
      </c>
      <c r="E52" s="21" t="s">
        <v>190</v>
      </c>
      <c r="G52" s="33">
        <v>400000000</v>
      </c>
      <c r="H52" s="2">
        <v>206582.7596357946</v>
      </c>
      <c r="I52" s="4"/>
      <c r="J52" s="4"/>
      <c r="K52" s="4"/>
      <c r="L52" s="4"/>
      <c r="O52" s="2">
        <v>170270.21</v>
      </c>
      <c r="P52" s="17">
        <f t="shared" si="7"/>
        <v>170270.21</v>
      </c>
      <c r="Q52" s="29"/>
      <c r="R52" s="29"/>
      <c r="S52" s="29"/>
      <c r="T52" s="31"/>
      <c r="U52" s="67">
        <f t="shared" si="9"/>
        <v>400000000</v>
      </c>
      <c r="V52" s="68">
        <f t="shared" si="8"/>
        <v>206582.7596357946</v>
      </c>
      <c r="W52" s="69" t="str">
        <f t="shared" si="2"/>
        <v>SI</v>
      </c>
    </row>
    <row r="53" spans="1:23" ht="63.75">
      <c r="A53" s="11" t="s">
        <v>57</v>
      </c>
      <c r="B53" s="12" t="s">
        <v>3</v>
      </c>
      <c r="C53" s="19" t="s">
        <v>93</v>
      </c>
      <c r="D53" s="20" t="s">
        <v>8</v>
      </c>
      <c r="E53" s="21" t="s">
        <v>190</v>
      </c>
      <c r="G53" s="33">
        <v>450000000</v>
      </c>
      <c r="H53" s="2">
        <v>232405.60459026892</v>
      </c>
      <c r="I53" s="4"/>
      <c r="J53" s="4"/>
      <c r="K53" s="4"/>
      <c r="L53" s="4"/>
      <c r="O53" s="2">
        <v>169595.41</v>
      </c>
      <c r="P53" s="17">
        <f t="shared" si="7"/>
        <v>169595.41</v>
      </c>
      <c r="Q53" s="29"/>
      <c r="R53" s="29"/>
      <c r="S53" s="29"/>
      <c r="T53" s="31"/>
      <c r="U53" s="67">
        <f t="shared" si="9"/>
        <v>450000000</v>
      </c>
      <c r="V53" s="68">
        <f t="shared" si="8"/>
        <v>232405.60459026892</v>
      </c>
      <c r="W53" s="69" t="str">
        <f t="shared" si="2"/>
        <v>SI</v>
      </c>
    </row>
    <row r="54" spans="1:23" ht="51">
      <c r="A54" s="11" t="s">
        <v>58</v>
      </c>
      <c r="B54" s="12" t="s">
        <v>3</v>
      </c>
      <c r="C54" s="19" t="s">
        <v>148</v>
      </c>
      <c r="D54" s="20" t="s">
        <v>8</v>
      </c>
      <c r="E54" s="21" t="s">
        <v>190</v>
      </c>
      <c r="G54" s="33">
        <v>700000000</v>
      </c>
      <c r="H54" s="2">
        <v>361519.82936264056</v>
      </c>
      <c r="I54" s="4"/>
      <c r="J54" s="4"/>
      <c r="K54" s="4"/>
      <c r="L54" s="4"/>
      <c r="O54" s="2">
        <v>287860.03</v>
      </c>
      <c r="P54" s="17">
        <f t="shared" si="7"/>
        <v>287860.03</v>
      </c>
      <c r="Q54" s="29"/>
      <c r="R54" s="29"/>
      <c r="S54" s="29"/>
      <c r="T54" s="31"/>
      <c r="U54" s="67">
        <f t="shared" si="9"/>
        <v>700000000</v>
      </c>
      <c r="V54" s="68">
        <f t="shared" si="8"/>
        <v>361519.82936264056</v>
      </c>
      <c r="W54" s="69" t="str">
        <f t="shared" si="2"/>
        <v>SI</v>
      </c>
    </row>
    <row r="55" spans="1:23" ht="51">
      <c r="A55" s="11" t="s">
        <v>59</v>
      </c>
      <c r="B55" s="12" t="s">
        <v>3</v>
      </c>
      <c r="C55" s="19" t="s">
        <v>149</v>
      </c>
      <c r="D55" s="20" t="s">
        <v>8</v>
      </c>
      <c r="E55" s="21" t="s">
        <v>190</v>
      </c>
      <c r="G55" s="33">
        <v>800000000</v>
      </c>
      <c r="H55" s="2">
        <v>413165.5192715892</v>
      </c>
      <c r="I55" s="2"/>
      <c r="J55" s="2"/>
      <c r="K55" s="2"/>
      <c r="L55" s="2"/>
      <c r="O55" s="2">
        <v>362094.9</v>
      </c>
      <c r="P55" s="17">
        <f t="shared" si="7"/>
        <v>362094.9</v>
      </c>
      <c r="Q55" s="29"/>
      <c r="R55" s="29"/>
      <c r="S55" s="29"/>
      <c r="T55" s="31"/>
      <c r="U55" s="67">
        <f t="shared" si="9"/>
        <v>800000000</v>
      </c>
      <c r="V55" s="68">
        <f t="shared" si="8"/>
        <v>413165.5192715892</v>
      </c>
      <c r="W55" s="69" t="str">
        <f t="shared" si="2"/>
        <v>SI</v>
      </c>
    </row>
    <row r="56" spans="1:23" ht="38.25">
      <c r="A56" s="11" t="s">
        <v>60</v>
      </c>
      <c r="B56" s="12" t="s">
        <v>3</v>
      </c>
      <c r="C56" s="19" t="s">
        <v>151</v>
      </c>
      <c r="D56" s="20" t="s">
        <v>8</v>
      </c>
      <c r="E56" s="21" t="s">
        <v>190</v>
      </c>
      <c r="G56" s="33">
        <v>1000000000</v>
      </c>
      <c r="H56" s="2">
        <v>516456.8990894865</v>
      </c>
      <c r="I56" s="2"/>
      <c r="J56" s="2"/>
      <c r="K56" s="2"/>
      <c r="L56" s="2"/>
      <c r="O56" s="2">
        <v>458425.85</v>
      </c>
      <c r="P56" s="17">
        <f t="shared" si="7"/>
        <v>458425.85</v>
      </c>
      <c r="Q56" s="29"/>
      <c r="R56" s="29"/>
      <c r="S56" s="29"/>
      <c r="T56" s="31"/>
      <c r="U56" s="67">
        <f t="shared" si="9"/>
        <v>1000000000</v>
      </c>
      <c r="V56" s="68">
        <f t="shared" si="8"/>
        <v>516456.8990894865</v>
      </c>
      <c r="W56" s="69" t="str">
        <f t="shared" si="2"/>
        <v>SI</v>
      </c>
    </row>
    <row r="57" spans="1:23" ht="38.25">
      <c r="A57" s="11" t="s">
        <v>61</v>
      </c>
      <c r="B57" s="12" t="s">
        <v>3</v>
      </c>
      <c r="C57" s="19" t="s">
        <v>152</v>
      </c>
      <c r="D57" s="20" t="s">
        <v>10</v>
      </c>
      <c r="E57" s="21" t="s">
        <v>190</v>
      </c>
      <c r="G57" s="33">
        <v>385000000</v>
      </c>
      <c r="H57" s="2">
        <v>198835.9061494523</v>
      </c>
      <c r="I57" s="2"/>
      <c r="J57" s="2"/>
      <c r="K57" s="2"/>
      <c r="L57" s="2"/>
      <c r="O57" s="2">
        <v>195201.34</v>
      </c>
      <c r="P57" s="17">
        <f t="shared" si="7"/>
        <v>195201.34</v>
      </c>
      <c r="Q57" s="29"/>
      <c r="R57" s="29"/>
      <c r="S57" s="29"/>
      <c r="T57" s="31"/>
      <c r="U57" s="67">
        <f t="shared" si="9"/>
        <v>385000000</v>
      </c>
      <c r="V57" s="68">
        <f t="shared" si="8"/>
        <v>198835.9061494523</v>
      </c>
      <c r="W57" s="69" t="str">
        <f t="shared" si="2"/>
        <v>SI</v>
      </c>
    </row>
    <row r="58" spans="1:23" ht="38.25">
      <c r="A58" s="11" t="s">
        <v>62</v>
      </c>
      <c r="B58" s="12" t="s">
        <v>3</v>
      </c>
      <c r="C58" s="19" t="s">
        <v>153</v>
      </c>
      <c r="D58" s="20" t="s">
        <v>10</v>
      </c>
      <c r="E58" s="21" t="s">
        <v>190</v>
      </c>
      <c r="G58" s="33">
        <v>2000000000</v>
      </c>
      <c r="H58" s="2">
        <v>1032913.798178973</v>
      </c>
      <c r="I58" s="2"/>
      <c r="J58" s="2"/>
      <c r="K58" s="2"/>
      <c r="L58" s="2"/>
      <c r="O58" s="2">
        <v>1032913.8</v>
      </c>
      <c r="P58" s="17">
        <f t="shared" si="7"/>
        <v>1032913.8</v>
      </c>
      <c r="Q58" s="29"/>
      <c r="R58" s="29"/>
      <c r="S58" s="29"/>
      <c r="T58" s="31"/>
      <c r="U58" s="67">
        <f t="shared" si="9"/>
        <v>2000000000</v>
      </c>
      <c r="V58" s="68">
        <f t="shared" si="8"/>
        <v>1032913.798178973</v>
      </c>
      <c r="W58" s="69" t="str">
        <f t="shared" si="2"/>
        <v>SI</v>
      </c>
    </row>
    <row r="59" spans="1:23" ht="38.25">
      <c r="A59" s="11" t="s">
        <v>63</v>
      </c>
      <c r="B59" s="12" t="s">
        <v>3</v>
      </c>
      <c r="C59" s="19" t="s">
        <v>154</v>
      </c>
      <c r="D59" s="20" t="s">
        <v>10</v>
      </c>
      <c r="E59" s="21" t="s">
        <v>180</v>
      </c>
      <c r="G59" s="33">
        <v>800000000</v>
      </c>
      <c r="H59" s="2">
        <v>413165.5192715892</v>
      </c>
      <c r="I59" s="2"/>
      <c r="J59" s="2"/>
      <c r="K59" s="2"/>
      <c r="L59" s="2"/>
      <c r="O59" s="2">
        <v>389888.09</v>
      </c>
      <c r="P59" s="17">
        <f t="shared" si="7"/>
        <v>389888.09</v>
      </c>
      <c r="Q59" s="29"/>
      <c r="R59" s="29"/>
      <c r="S59" s="29"/>
      <c r="T59" s="31"/>
      <c r="U59" s="67">
        <f t="shared" si="9"/>
        <v>800000000</v>
      </c>
      <c r="V59" s="68">
        <f t="shared" si="8"/>
        <v>413165.5192715892</v>
      </c>
      <c r="W59" s="69" t="str">
        <f t="shared" si="2"/>
        <v>SI</v>
      </c>
    </row>
    <row r="60" spans="1:23" ht="38.25">
      <c r="A60" s="11" t="s">
        <v>64</v>
      </c>
      <c r="B60" s="12" t="s">
        <v>3</v>
      </c>
      <c r="C60" s="19" t="s">
        <v>155</v>
      </c>
      <c r="D60" s="20" t="s">
        <v>10</v>
      </c>
      <c r="E60" s="21" t="s">
        <v>179</v>
      </c>
      <c r="G60" s="33">
        <v>700000000</v>
      </c>
      <c r="H60" s="2">
        <v>361519.82936264056</v>
      </c>
      <c r="I60" s="2"/>
      <c r="J60" s="2"/>
      <c r="K60" s="2"/>
      <c r="L60" s="2"/>
      <c r="O60" s="2">
        <v>302600.77</v>
      </c>
      <c r="P60" s="17">
        <f t="shared" si="7"/>
        <v>302600.77</v>
      </c>
      <c r="Q60" s="29"/>
      <c r="R60" s="29"/>
      <c r="S60" s="29"/>
      <c r="T60" s="31"/>
      <c r="U60" s="67">
        <f t="shared" si="9"/>
        <v>700000000</v>
      </c>
      <c r="V60" s="68">
        <f t="shared" si="8"/>
        <v>361519.82936264056</v>
      </c>
      <c r="W60" s="69" t="str">
        <f t="shared" si="2"/>
        <v>SI</v>
      </c>
    </row>
    <row r="61" spans="1:23" ht="51">
      <c r="A61" s="11" t="s">
        <v>65</v>
      </c>
      <c r="B61" s="12" t="s">
        <v>3</v>
      </c>
      <c r="C61" s="19" t="s">
        <v>156</v>
      </c>
      <c r="D61" s="20" t="s">
        <v>41</v>
      </c>
      <c r="E61" s="21" t="s">
        <v>181</v>
      </c>
      <c r="G61" s="33">
        <v>1267000000</v>
      </c>
      <c r="H61" s="2">
        <v>654350.8911463794</v>
      </c>
      <c r="I61" s="2"/>
      <c r="J61" s="2"/>
      <c r="K61" s="2"/>
      <c r="L61" s="2"/>
      <c r="O61" s="2">
        <v>652738.62</v>
      </c>
      <c r="P61" s="17">
        <f t="shared" si="7"/>
        <v>652738.62</v>
      </c>
      <c r="Q61" s="29"/>
      <c r="R61" s="29"/>
      <c r="S61" s="29"/>
      <c r="T61" s="31"/>
      <c r="U61" s="67">
        <f t="shared" si="9"/>
        <v>1267000000</v>
      </c>
      <c r="V61" s="68">
        <f t="shared" si="8"/>
        <v>654350.8911463794</v>
      </c>
      <c r="W61" s="69" t="str">
        <f t="shared" si="2"/>
        <v>SI</v>
      </c>
    </row>
    <row r="62" spans="1:23" ht="63.75">
      <c r="A62" s="11" t="s">
        <v>66</v>
      </c>
      <c r="B62" s="12" t="s">
        <v>3</v>
      </c>
      <c r="C62" s="19" t="s">
        <v>157</v>
      </c>
      <c r="D62" s="20" t="s">
        <v>41</v>
      </c>
      <c r="E62" s="21" t="s">
        <v>177</v>
      </c>
      <c r="G62" s="33">
        <v>300000000</v>
      </c>
      <c r="H62" s="2">
        <v>154937.06972684595</v>
      </c>
      <c r="I62" s="2"/>
      <c r="J62" s="2"/>
      <c r="K62" s="2"/>
      <c r="L62" s="2"/>
      <c r="O62" s="2">
        <v>120569.24</v>
      </c>
      <c r="P62" s="17">
        <f t="shared" si="7"/>
        <v>120569.24</v>
      </c>
      <c r="Q62" s="29"/>
      <c r="R62" s="29"/>
      <c r="S62" s="29"/>
      <c r="T62" s="31"/>
      <c r="U62" s="67">
        <f t="shared" si="9"/>
        <v>300000000</v>
      </c>
      <c r="V62" s="68">
        <f t="shared" si="8"/>
        <v>154937.06972684595</v>
      </c>
      <c r="W62" s="69" t="str">
        <f t="shared" si="2"/>
        <v>SI</v>
      </c>
    </row>
    <row r="63" spans="1:23" ht="38.25">
      <c r="A63" s="11" t="s">
        <v>67</v>
      </c>
      <c r="B63" s="12" t="s">
        <v>3</v>
      </c>
      <c r="C63" s="19" t="s">
        <v>158</v>
      </c>
      <c r="D63" s="20" t="s">
        <v>41</v>
      </c>
      <c r="E63" s="21" t="s">
        <v>178</v>
      </c>
      <c r="G63" s="33">
        <v>1000000000</v>
      </c>
      <c r="H63" s="2">
        <v>516456.8990894865</v>
      </c>
      <c r="I63" s="2"/>
      <c r="J63" s="2"/>
      <c r="K63" s="2"/>
      <c r="L63" s="2"/>
      <c r="O63" s="2">
        <v>511856.58</v>
      </c>
      <c r="P63" s="17">
        <f t="shared" si="7"/>
        <v>511856.58</v>
      </c>
      <c r="Q63" s="29"/>
      <c r="R63" s="29"/>
      <c r="S63" s="29"/>
      <c r="T63" s="31"/>
      <c r="U63" s="67">
        <f t="shared" si="9"/>
        <v>1000000000</v>
      </c>
      <c r="V63" s="68">
        <f t="shared" si="8"/>
        <v>516456.8990894865</v>
      </c>
      <c r="W63" s="69" t="str">
        <f t="shared" si="2"/>
        <v>SI</v>
      </c>
    </row>
    <row r="64" spans="1:23" ht="12.75">
      <c r="A64" s="11"/>
      <c r="B64" s="12"/>
      <c r="C64" s="19"/>
      <c r="D64" s="20"/>
      <c r="E64" s="21"/>
      <c r="G64" s="35"/>
      <c r="H64" s="36"/>
      <c r="I64" s="2"/>
      <c r="J64" s="2"/>
      <c r="K64" s="2"/>
      <c r="L64" s="2"/>
      <c r="O64" s="2"/>
      <c r="P64" s="17"/>
      <c r="Q64" s="29"/>
      <c r="R64" s="29"/>
      <c r="S64" s="29"/>
      <c r="T64" s="31"/>
      <c r="U64" s="67"/>
      <c r="V64" s="68"/>
      <c r="W64" s="69"/>
    </row>
    <row r="65" spans="1:23" ht="12.75">
      <c r="A65" s="11"/>
      <c r="B65" s="12"/>
      <c r="C65" s="19" t="s">
        <v>68</v>
      </c>
      <c r="D65" s="20"/>
      <c r="E65" s="21"/>
      <c r="G65" s="35"/>
      <c r="H65" s="36"/>
      <c r="I65" s="2"/>
      <c r="J65" s="2"/>
      <c r="K65" s="2"/>
      <c r="L65" s="2"/>
      <c r="O65" s="2"/>
      <c r="P65" s="17"/>
      <c r="Q65" s="29"/>
      <c r="R65" s="29"/>
      <c r="S65" s="29"/>
      <c r="T65" s="31"/>
      <c r="U65" s="67"/>
      <c r="V65" s="68"/>
      <c r="W65" s="69"/>
    </row>
    <row r="66" spans="1:23" ht="25.5">
      <c r="A66" s="11" t="s">
        <v>69</v>
      </c>
      <c r="B66" s="12"/>
      <c r="C66" s="19" t="s">
        <v>94</v>
      </c>
      <c r="D66" s="20"/>
      <c r="E66" s="21"/>
      <c r="F66" s="40"/>
      <c r="G66" s="34"/>
      <c r="H66" s="2"/>
      <c r="I66" s="2"/>
      <c r="J66" s="2"/>
      <c r="K66" s="2"/>
      <c r="L66" s="2"/>
      <c r="O66" s="2"/>
      <c r="P66" s="17"/>
      <c r="Q66" s="29"/>
      <c r="R66" s="29"/>
      <c r="S66" s="29"/>
      <c r="T66" s="31"/>
      <c r="U66" s="67"/>
      <c r="V66" s="68"/>
      <c r="W66" s="69"/>
    </row>
    <row r="67" spans="1:23" ht="51">
      <c r="A67" s="37" t="s">
        <v>162</v>
      </c>
      <c r="B67" s="38" t="s">
        <v>15</v>
      </c>
      <c r="C67" s="42" t="s">
        <v>150</v>
      </c>
      <c r="D67" s="43" t="s">
        <v>10</v>
      </c>
      <c r="E67" s="21" t="s">
        <v>190</v>
      </c>
      <c r="G67" s="33"/>
      <c r="H67" s="2"/>
      <c r="I67" s="2"/>
      <c r="J67" s="2">
        <v>154715.5</v>
      </c>
      <c r="K67" s="2"/>
      <c r="L67" s="2"/>
      <c r="O67" s="2">
        <v>154715.5</v>
      </c>
      <c r="P67" s="17">
        <f aca="true" t="shared" si="10" ref="P67:P77">O67</f>
        <v>154715.5</v>
      </c>
      <c r="Q67" s="29"/>
      <c r="R67" s="29"/>
      <c r="S67" s="29"/>
      <c r="T67" s="56"/>
      <c r="U67" s="67">
        <v>0</v>
      </c>
      <c r="V67" s="68">
        <f>J67</f>
        <v>154715.5</v>
      </c>
      <c r="W67" s="69" t="str">
        <f t="shared" si="2"/>
        <v>NO</v>
      </c>
    </row>
    <row r="68" spans="1:23" ht="38.25" hidden="1" outlineLevel="1">
      <c r="A68" s="57" t="s">
        <v>69</v>
      </c>
      <c r="B68" s="58" t="s">
        <v>15</v>
      </c>
      <c r="C68" s="59" t="s">
        <v>159</v>
      </c>
      <c r="D68" s="48" t="s">
        <v>10</v>
      </c>
      <c r="E68" s="51" t="s">
        <v>190</v>
      </c>
      <c r="F68" s="52"/>
      <c r="G68" s="60">
        <v>4700000000</v>
      </c>
      <c r="H68" s="53">
        <f>G68/1936.27</f>
        <v>2427347.4257205864</v>
      </c>
      <c r="I68" s="53"/>
      <c r="J68" s="53"/>
      <c r="K68" s="53"/>
      <c r="L68" s="53"/>
      <c r="M68" s="63"/>
      <c r="N68" s="63"/>
      <c r="O68" s="2"/>
      <c r="P68" s="17">
        <f t="shared" si="10"/>
        <v>0</v>
      </c>
      <c r="Q68" s="54"/>
      <c r="R68" s="54"/>
      <c r="S68" s="54"/>
      <c r="T68" s="55"/>
      <c r="U68" s="55"/>
      <c r="V68" s="55"/>
      <c r="W68" s="55"/>
    </row>
    <row r="69" spans="1:23" ht="38.25" collapsed="1">
      <c r="A69" s="37" t="s">
        <v>69</v>
      </c>
      <c r="B69" s="38" t="s">
        <v>15</v>
      </c>
      <c r="C69" s="39" t="s">
        <v>159</v>
      </c>
      <c r="D69" s="20" t="s">
        <v>10</v>
      </c>
      <c r="E69" s="21" t="s">
        <v>95</v>
      </c>
      <c r="G69" s="33"/>
      <c r="H69" s="2"/>
      <c r="I69" s="2"/>
      <c r="J69" s="2">
        <v>2272631.93</v>
      </c>
      <c r="K69" s="2"/>
      <c r="L69" s="2"/>
      <c r="O69" s="2">
        <v>2266974.04</v>
      </c>
      <c r="P69" s="17">
        <f t="shared" si="10"/>
        <v>2266974.04</v>
      </c>
      <c r="Q69" s="29"/>
      <c r="R69" s="29"/>
      <c r="S69" s="29"/>
      <c r="T69" s="31"/>
      <c r="U69" s="67">
        <v>0</v>
      </c>
      <c r="V69" s="68">
        <f>J69</f>
        <v>2272631.93</v>
      </c>
      <c r="W69" s="69" t="str">
        <f>IF(P69=V69,"NO","SI")</f>
        <v>SI</v>
      </c>
    </row>
    <row r="70" spans="1:23" ht="25.5">
      <c r="A70" s="37" t="s">
        <v>69</v>
      </c>
      <c r="B70" s="38" t="s">
        <v>70</v>
      </c>
      <c r="C70" s="39" t="s">
        <v>160</v>
      </c>
      <c r="D70" s="20" t="s">
        <v>10</v>
      </c>
      <c r="E70" s="21" t="s">
        <v>95</v>
      </c>
      <c r="G70" s="33">
        <v>5200000000</v>
      </c>
      <c r="H70" s="2">
        <v>2685575.8752653296</v>
      </c>
      <c r="I70" s="2"/>
      <c r="J70" s="2"/>
      <c r="K70" s="2"/>
      <c r="L70" s="2"/>
      <c r="O70" s="2">
        <v>2685582</v>
      </c>
      <c r="P70" s="17">
        <f t="shared" si="10"/>
        <v>2685582</v>
      </c>
      <c r="Q70" s="29"/>
      <c r="R70" s="29"/>
      <c r="S70" s="29"/>
      <c r="T70" s="31"/>
      <c r="U70" s="67">
        <f>G70</f>
        <v>5200000000</v>
      </c>
      <c r="V70" s="68">
        <f>U70/1936.27</f>
        <v>2685575.8752653296</v>
      </c>
      <c r="W70" s="69" t="str">
        <f>IF(P70=V70,"NO","SI")</f>
        <v>SI</v>
      </c>
    </row>
    <row r="71" spans="1:23" ht="25.5">
      <c r="A71" s="11" t="s">
        <v>71</v>
      </c>
      <c r="B71" s="12" t="s">
        <v>3</v>
      </c>
      <c r="C71" s="19" t="s">
        <v>72</v>
      </c>
      <c r="D71" s="20" t="s">
        <v>7</v>
      </c>
      <c r="E71" s="21" t="s">
        <v>73</v>
      </c>
      <c r="G71" s="33">
        <v>3500000000</v>
      </c>
      <c r="H71" s="2">
        <v>1807599.1468132026</v>
      </c>
      <c r="I71" s="2"/>
      <c r="J71" s="2"/>
      <c r="K71" s="2"/>
      <c r="L71" s="2"/>
      <c r="O71" s="2">
        <v>1807599.15</v>
      </c>
      <c r="P71" s="17">
        <f t="shared" si="10"/>
        <v>1807599.15</v>
      </c>
      <c r="Q71" s="29"/>
      <c r="R71" s="29"/>
      <c r="S71" s="29"/>
      <c r="T71" s="31"/>
      <c r="U71" s="67">
        <f>G71</f>
        <v>3500000000</v>
      </c>
      <c r="V71" s="68">
        <f>U71/1936.27</f>
        <v>1807599.1468132026</v>
      </c>
      <c r="W71" s="69" t="str">
        <f>IF(P71=V71,"NO","SI")</f>
        <v>SI</v>
      </c>
    </row>
    <row r="72" spans="1:23" ht="25.5">
      <c r="A72" s="11" t="s">
        <v>74</v>
      </c>
      <c r="B72" s="12"/>
      <c r="C72" s="19" t="s">
        <v>189</v>
      </c>
      <c r="D72" s="20" t="s">
        <v>9</v>
      </c>
      <c r="E72" s="21" t="s">
        <v>161</v>
      </c>
      <c r="G72" s="33">
        <v>2500000000</v>
      </c>
      <c r="H72" s="2">
        <v>1291142.2477237163</v>
      </c>
      <c r="I72" s="2"/>
      <c r="J72" s="2"/>
      <c r="K72" s="2"/>
      <c r="L72" s="2"/>
      <c r="O72" s="2"/>
      <c r="P72" s="17"/>
      <c r="Q72" s="29"/>
      <c r="R72" s="29"/>
      <c r="S72" s="29"/>
      <c r="T72" s="31"/>
      <c r="U72" s="67"/>
      <c r="V72" s="68"/>
      <c r="W72" s="69"/>
    </row>
    <row r="73" spans="1:23" ht="38.25">
      <c r="A73" s="37" t="s">
        <v>74</v>
      </c>
      <c r="B73" s="38" t="s">
        <v>15</v>
      </c>
      <c r="C73" s="39" t="s">
        <v>186</v>
      </c>
      <c r="D73" s="20" t="s">
        <v>9</v>
      </c>
      <c r="E73" s="21" t="s">
        <v>161</v>
      </c>
      <c r="G73" s="33"/>
      <c r="H73" s="2"/>
      <c r="I73" s="2"/>
      <c r="J73" s="2"/>
      <c r="K73" s="2"/>
      <c r="L73" s="2">
        <v>150000</v>
      </c>
      <c r="O73" s="2">
        <v>127433.4</v>
      </c>
      <c r="P73" s="17">
        <f t="shared" si="10"/>
        <v>127433.4</v>
      </c>
      <c r="Q73" s="29"/>
      <c r="R73" s="29"/>
      <c r="S73" s="29"/>
      <c r="T73" s="31"/>
      <c r="U73" s="67">
        <v>0</v>
      </c>
      <c r="V73" s="68">
        <f>L73</f>
        <v>150000</v>
      </c>
      <c r="W73" s="69" t="str">
        <f>IF(P73=V73,"NO","SI")</f>
        <v>SI</v>
      </c>
    </row>
    <row r="74" spans="1:23" ht="25.5" hidden="1" outlineLevel="1">
      <c r="A74" s="57" t="s">
        <v>74</v>
      </c>
      <c r="B74" s="58" t="s">
        <v>70</v>
      </c>
      <c r="C74" s="59" t="s">
        <v>187</v>
      </c>
      <c r="D74" s="48" t="s">
        <v>9</v>
      </c>
      <c r="E74" s="51" t="s">
        <v>161</v>
      </c>
      <c r="F74" s="52"/>
      <c r="G74" s="60"/>
      <c r="H74" s="53"/>
      <c r="I74" s="53"/>
      <c r="J74" s="53"/>
      <c r="K74" s="53"/>
      <c r="L74" s="53">
        <v>1141142.25</v>
      </c>
      <c r="M74" s="63"/>
      <c r="N74" s="53">
        <v>0</v>
      </c>
      <c r="O74" s="2"/>
      <c r="P74" s="17">
        <f t="shared" si="10"/>
        <v>0</v>
      </c>
      <c r="Q74" s="54"/>
      <c r="R74" s="54"/>
      <c r="S74" s="54"/>
      <c r="T74" s="55"/>
      <c r="U74" s="55"/>
      <c r="V74" s="55"/>
      <c r="W74" s="55"/>
    </row>
    <row r="75" spans="1:23" ht="25.5" collapsed="1">
      <c r="A75" s="37" t="s">
        <v>74</v>
      </c>
      <c r="B75" s="38" t="s">
        <v>70</v>
      </c>
      <c r="C75" s="39" t="s">
        <v>187</v>
      </c>
      <c r="D75" s="20" t="s">
        <v>9</v>
      </c>
      <c r="E75" s="21" t="s">
        <v>161</v>
      </c>
      <c r="G75" s="33"/>
      <c r="H75" s="2"/>
      <c r="I75" s="2"/>
      <c r="J75" s="2"/>
      <c r="K75" s="2"/>
      <c r="L75" s="2"/>
      <c r="N75" s="2">
        <v>373000</v>
      </c>
      <c r="O75" s="2">
        <v>373000</v>
      </c>
      <c r="P75" s="17">
        <f t="shared" si="10"/>
        <v>373000</v>
      </c>
      <c r="Q75" s="29"/>
      <c r="R75" s="29"/>
      <c r="S75" s="29"/>
      <c r="T75" s="31"/>
      <c r="U75" s="67">
        <v>0</v>
      </c>
      <c r="V75" s="68">
        <f>N75</f>
        <v>373000</v>
      </c>
      <c r="W75" s="69" t="str">
        <f>IF(P75=V75,"NO","SI")</f>
        <v>NO</v>
      </c>
    </row>
    <row r="76" spans="1:23" ht="25.5">
      <c r="A76" s="37" t="s">
        <v>74</v>
      </c>
      <c r="B76" s="38" t="s">
        <v>196</v>
      </c>
      <c r="C76" s="39" t="s">
        <v>198</v>
      </c>
      <c r="D76" s="20" t="s">
        <v>9</v>
      </c>
      <c r="E76" s="21" t="s">
        <v>161</v>
      </c>
      <c r="G76" s="33"/>
      <c r="H76" s="2"/>
      <c r="I76" s="2"/>
      <c r="J76" s="2"/>
      <c r="K76" s="2"/>
      <c r="L76" s="2"/>
      <c r="N76" s="2">
        <v>170000</v>
      </c>
      <c r="O76" s="2">
        <v>107921.68</v>
      </c>
      <c r="P76" s="17">
        <f t="shared" si="10"/>
        <v>107921.68</v>
      </c>
      <c r="Q76" s="29"/>
      <c r="R76" s="29"/>
      <c r="S76" s="29"/>
      <c r="T76" s="31"/>
      <c r="U76" s="67">
        <v>0</v>
      </c>
      <c r="V76" s="68">
        <f>N76</f>
        <v>170000</v>
      </c>
      <c r="W76" s="69" t="str">
        <f>IF(P76=V76,"NO","SI")</f>
        <v>SI</v>
      </c>
    </row>
    <row r="77" spans="1:23" ht="51">
      <c r="A77" s="37" t="s">
        <v>74</v>
      </c>
      <c r="B77" s="38" t="s">
        <v>197</v>
      </c>
      <c r="C77" s="39" t="s">
        <v>199</v>
      </c>
      <c r="D77" s="20" t="s">
        <v>9</v>
      </c>
      <c r="E77" s="21" t="s">
        <v>161</v>
      </c>
      <c r="G77" s="33"/>
      <c r="H77" s="2"/>
      <c r="I77" s="2"/>
      <c r="J77" s="2"/>
      <c r="K77" s="2"/>
      <c r="L77" s="2"/>
      <c r="N77" s="2">
        <v>598142.25</v>
      </c>
      <c r="O77" s="2">
        <v>285799.3</v>
      </c>
      <c r="P77" s="17">
        <f t="shared" si="10"/>
        <v>285799.3</v>
      </c>
      <c r="Q77" s="29"/>
      <c r="R77" s="29"/>
      <c r="S77" s="29"/>
      <c r="T77" s="31"/>
      <c r="U77" s="67">
        <v>0</v>
      </c>
      <c r="V77" s="68">
        <f>N77</f>
        <v>598142.25</v>
      </c>
      <c r="W77" s="69" t="str">
        <f>IF(P77=V77,"NO","SI")</f>
        <v>SI</v>
      </c>
    </row>
    <row r="78" spans="1:23" ht="18">
      <c r="A78" s="11"/>
      <c r="B78" s="12"/>
      <c r="C78" s="41" t="s">
        <v>75</v>
      </c>
      <c r="D78" s="20"/>
      <c r="E78" s="21"/>
      <c r="F78" s="2"/>
      <c r="G78" s="2"/>
      <c r="H78" s="2"/>
      <c r="I78" s="2"/>
      <c r="J78" s="2"/>
      <c r="K78" s="2"/>
      <c r="L78" s="2"/>
      <c r="O78" s="2"/>
      <c r="P78" s="17"/>
      <c r="Q78" s="28"/>
      <c r="R78" s="28"/>
      <c r="S78" s="28"/>
      <c r="T78" s="28"/>
      <c r="U78" s="67"/>
      <c r="V78" s="68"/>
      <c r="W78" s="69"/>
    </row>
    <row r="79" spans="1:23" ht="51">
      <c r="A79" s="11" t="s">
        <v>76</v>
      </c>
      <c r="B79" s="12" t="s">
        <v>3</v>
      </c>
      <c r="C79" s="19" t="s">
        <v>126</v>
      </c>
      <c r="D79" s="20" t="s">
        <v>9</v>
      </c>
      <c r="E79" s="21" t="s">
        <v>190</v>
      </c>
      <c r="I79" s="2"/>
      <c r="J79" s="2"/>
      <c r="K79" s="2"/>
      <c r="L79" s="2"/>
      <c r="O79" s="2"/>
      <c r="P79" s="17"/>
      <c r="Q79" s="29">
        <v>25000</v>
      </c>
      <c r="R79" s="29"/>
      <c r="S79" s="29"/>
      <c r="T79" s="31">
        <v>25000</v>
      </c>
      <c r="U79" s="67"/>
      <c r="V79" s="68"/>
      <c r="W79" s="69"/>
    </row>
    <row r="80" spans="1:23" ht="38.25">
      <c r="A80" s="11" t="s">
        <v>77</v>
      </c>
      <c r="B80" s="12" t="s">
        <v>3</v>
      </c>
      <c r="C80" s="19" t="s">
        <v>125</v>
      </c>
      <c r="D80" s="20" t="s">
        <v>9</v>
      </c>
      <c r="E80" s="21" t="s">
        <v>190</v>
      </c>
      <c r="I80" s="2"/>
      <c r="J80" s="2"/>
      <c r="K80" s="2"/>
      <c r="L80" s="2"/>
      <c r="O80" s="2"/>
      <c r="P80" s="17"/>
      <c r="Q80" s="29">
        <v>25000</v>
      </c>
      <c r="R80" s="29"/>
      <c r="S80" s="29"/>
      <c r="T80" s="31">
        <v>25000</v>
      </c>
      <c r="U80" s="67"/>
      <c r="V80" s="68"/>
      <c r="W80" s="69"/>
    </row>
    <row r="81" spans="1:23" ht="38.25">
      <c r="A81" s="11" t="s">
        <v>78</v>
      </c>
      <c r="B81" s="12" t="s">
        <v>3</v>
      </c>
      <c r="C81" s="19" t="s">
        <v>118</v>
      </c>
      <c r="D81" s="20" t="s">
        <v>9</v>
      </c>
      <c r="E81" s="21" t="s">
        <v>190</v>
      </c>
      <c r="I81" s="2"/>
      <c r="J81" s="2"/>
      <c r="K81" s="2"/>
      <c r="L81" s="2"/>
      <c r="O81" s="2"/>
      <c r="P81" s="17"/>
      <c r="Q81" s="29">
        <v>10000</v>
      </c>
      <c r="R81" s="29"/>
      <c r="S81" s="29"/>
      <c r="T81" s="31">
        <v>10000</v>
      </c>
      <c r="U81" s="67"/>
      <c r="V81" s="68"/>
      <c r="W81" s="69"/>
    </row>
    <row r="82" spans="1:23" ht="51">
      <c r="A82" s="11" t="s">
        <v>79</v>
      </c>
      <c r="B82" s="12" t="s">
        <v>3</v>
      </c>
      <c r="C82" s="19" t="s">
        <v>119</v>
      </c>
      <c r="D82" s="20" t="s">
        <v>9</v>
      </c>
      <c r="E82" s="21" t="s">
        <v>190</v>
      </c>
      <c r="I82" s="2"/>
      <c r="J82" s="2"/>
      <c r="K82" s="2"/>
      <c r="L82" s="2"/>
      <c r="O82" s="2"/>
      <c r="P82" s="17"/>
      <c r="Q82" s="29">
        <v>20000</v>
      </c>
      <c r="R82" s="29"/>
      <c r="S82" s="29"/>
      <c r="T82" s="31">
        <v>20000</v>
      </c>
      <c r="U82" s="67"/>
      <c r="V82" s="68"/>
      <c r="W82" s="69"/>
    </row>
    <row r="83" spans="1:23" ht="63.75" hidden="1" outlineLevel="1">
      <c r="A83" s="76" t="s">
        <v>80</v>
      </c>
      <c r="B83" s="77" t="s">
        <v>3</v>
      </c>
      <c r="C83" s="78" t="s">
        <v>120</v>
      </c>
      <c r="D83" s="79" t="s">
        <v>9</v>
      </c>
      <c r="E83" s="80" t="s">
        <v>190</v>
      </c>
      <c r="F83" s="81"/>
      <c r="G83" s="81"/>
      <c r="H83" s="81"/>
      <c r="I83" s="82"/>
      <c r="J83" s="82"/>
      <c r="K83" s="82"/>
      <c r="L83" s="82"/>
      <c r="M83" s="83"/>
      <c r="N83" s="83"/>
      <c r="O83" s="2"/>
      <c r="P83" s="84"/>
      <c r="Q83" s="85">
        <v>15000</v>
      </c>
      <c r="R83" s="85"/>
      <c r="S83" s="85">
        <v>0</v>
      </c>
      <c r="T83" s="86">
        <v>0</v>
      </c>
      <c r="U83" s="87"/>
      <c r="V83" s="88"/>
      <c r="W83" s="89"/>
    </row>
    <row r="84" spans="1:23" ht="51" collapsed="1">
      <c r="A84" s="11" t="s">
        <v>81</v>
      </c>
      <c r="B84" s="12" t="s">
        <v>3</v>
      </c>
      <c r="C84" s="19" t="s">
        <v>124</v>
      </c>
      <c r="D84" s="20" t="s">
        <v>7</v>
      </c>
      <c r="E84" s="21" t="s">
        <v>190</v>
      </c>
      <c r="I84" s="2"/>
      <c r="J84" s="2"/>
      <c r="K84" s="2"/>
      <c r="L84" s="2"/>
      <c r="O84" s="2"/>
      <c r="P84" s="17"/>
      <c r="Q84" s="29">
        <v>20000</v>
      </c>
      <c r="R84" s="29"/>
      <c r="S84" s="29"/>
      <c r="T84" s="31">
        <v>20000</v>
      </c>
      <c r="U84" s="67"/>
      <c r="V84" s="68"/>
      <c r="W84" s="69"/>
    </row>
    <row r="85" spans="1:23" ht="63.75">
      <c r="A85" s="11" t="s">
        <v>82</v>
      </c>
      <c r="B85" s="12" t="s">
        <v>3</v>
      </c>
      <c r="C85" s="19" t="s">
        <v>121</v>
      </c>
      <c r="D85" s="20" t="s">
        <v>7</v>
      </c>
      <c r="E85" s="21" t="s">
        <v>190</v>
      </c>
      <c r="I85" s="2"/>
      <c r="J85" s="2"/>
      <c r="K85" s="2"/>
      <c r="L85" s="2"/>
      <c r="O85" s="2"/>
      <c r="P85" s="17"/>
      <c r="Q85" s="29">
        <v>35000</v>
      </c>
      <c r="R85" s="29"/>
      <c r="S85" s="29"/>
      <c r="T85" s="31">
        <v>35000</v>
      </c>
      <c r="U85" s="67"/>
      <c r="V85" s="68"/>
      <c r="W85" s="69"/>
    </row>
    <row r="86" spans="1:23" ht="63.75" hidden="1" outlineLevel="1">
      <c r="A86" s="76" t="s">
        <v>83</v>
      </c>
      <c r="B86" s="77" t="s">
        <v>3</v>
      </c>
      <c r="C86" s="78" t="s">
        <v>123</v>
      </c>
      <c r="D86" s="79" t="s">
        <v>7</v>
      </c>
      <c r="E86" s="80" t="s">
        <v>190</v>
      </c>
      <c r="F86" s="81"/>
      <c r="G86" s="81"/>
      <c r="H86" s="81"/>
      <c r="I86" s="82"/>
      <c r="J86" s="82"/>
      <c r="K86" s="82"/>
      <c r="L86" s="82"/>
      <c r="M86" s="83"/>
      <c r="N86" s="83"/>
      <c r="O86" s="2"/>
      <c r="P86" s="84"/>
      <c r="Q86" s="85">
        <v>40000</v>
      </c>
      <c r="R86" s="85"/>
      <c r="S86" s="85">
        <v>0</v>
      </c>
      <c r="T86" s="86">
        <v>0</v>
      </c>
      <c r="U86" s="87"/>
      <c r="V86" s="88"/>
      <c r="W86" s="89"/>
    </row>
    <row r="87" spans="1:23" ht="51" collapsed="1">
      <c r="A87" s="11" t="s">
        <v>84</v>
      </c>
      <c r="B87" s="12" t="s">
        <v>3</v>
      </c>
      <c r="C87" s="19" t="s">
        <v>122</v>
      </c>
      <c r="D87" s="20" t="s">
        <v>7</v>
      </c>
      <c r="E87" s="21" t="s">
        <v>190</v>
      </c>
      <c r="I87" s="2"/>
      <c r="J87" s="2"/>
      <c r="K87" s="2"/>
      <c r="L87" s="2"/>
      <c r="O87" s="2"/>
      <c r="P87" s="17"/>
      <c r="Q87" s="29">
        <v>50000</v>
      </c>
      <c r="R87" s="29"/>
      <c r="S87" s="29"/>
      <c r="T87" s="31">
        <v>50000</v>
      </c>
      <c r="U87" s="67"/>
      <c r="V87" s="68"/>
      <c r="W87" s="69"/>
    </row>
    <row r="88" spans="1:23" ht="63.75">
      <c r="A88" s="11" t="s">
        <v>85</v>
      </c>
      <c r="B88" s="12" t="s">
        <v>3</v>
      </c>
      <c r="C88" s="19" t="s">
        <v>127</v>
      </c>
      <c r="D88" s="20" t="s">
        <v>7</v>
      </c>
      <c r="E88" s="21" t="s">
        <v>190</v>
      </c>
      <c r="I88" s="2"/>
      <c r="J88" s="2"/>
      <c r="K88" s="2"/>
      <c r="L88" s="2"/>
      <c r="O88" s="2"/>
      <c r="P88" s="17"/>
      <c r="Q88" s="29">
        <v>50000</v>
      </c>
      <c r="R88" s="29"/>
      <c r="S88" s="29"/>
      <c r="T88" s="31">
        <v>50000</v>
      </c>
      <c r="U88" s="67"/>
      <c r="V88" s="68"/>
      <c r="W88" s="69"/>
    </row>
    <row r="89" spans="1:23" ht="63.75">
      <c r="A89" s="11" t="s">
        <v>86</v>
      </c>
      <c r="B89" s="12" t="s">
        <v>3</v>
      </c>
      <c r="C89" s="19" t="s">
        <v>128</v>
      </c>
      <c r="D89" s="20" t="s">
        <v>8</v>
      </c>
      <c r="E89" s="21" t="s">
        <v>190</v>
      </c>
      <c r="I89" s="2"/>
      <c r="J89" s="2"/>
      <c r="K89" s="2"/>
      <c r="L89" s="2"/>
      <c r="O89" s="2"/>
      <c r="P89" s="17"/>
      <c r="Q89" s="29">
        <v>25000</v>
      </c>
      <c r="R89" s="29"/>
      <c r="S89" s="29"/>
      <c r="T89" s="31">
        <v>25000</v>
      </c>
      <c r="U89" s="67"/>
      <c r="V89" s="68"/>
      <c r="W89" s="69"/>
    </row>
    <row r="90" spans="1:23" ht="63.75">
      <c r="A90" s="11" t="s">
        <v>87</v>
      </c>
      <c r="B90" s="12" t="s">
        <v>3</v>
      </c>
      <c r="C90" s="19" t="s">
        <v>129</v>
      </c>
      <c r="D90" s="20" t="s">
        <v>8</v>
      </c>
      <c r="E90" s="21" t="s">
        <v>190</v>
      </c>
      <c r="I90" s="2"/>
      <c r="J90" s="2"/>
      <c r="K90" s="2"/>
      <c r="L90" s="2"/>
      <c r="O90" s="2"/>
      <c r="P90" s="17"/>
      <c r="Q90" s="29">
        <v>20000</v>
      </c>
      <c r="R90" s="29"/>
      <c r="S90" s="29"/>
      <c r="T90" s="31">
        <v>20000</v>
      </c>
      <c r="U90" s="67"/>
      <c r="V90" s="68"/>
      <c r="W90" s="69"/>
    </row>
    <row r="91" spans="1:23" ht="63.75">
      <c r="A91" s="11" t="s">
        <v>88</v>
      </c>
      <c r="B91" s="12" t="s">
        <v>3</v>
      </c>
      <c r="C91" s="19" t="s">
        <v>130</v>
      </c>
      <c r="D91" s="20" t="s">
        <v>8</v>
      </c>
      <c r="E91" s="21" t="s">
        <v>190</v>
      </c>
      <c r="I91" s="2"/>
      <c r="J91" s="2"/>
      <c r="K91" s="2"/>
      <c r="L91" s="2"/>
      <c r="O91" s="2"/>
      <c r="P91" s="17"/>
      <c r="Q91" s="29">
        <v>15000</v>
      </c>
      <c r="R91" s="29"/>
      <c r="S91" s="29"/>
      <c r="T91" s="31">
        <v>15000</v>
      </c>
      <c r="U91" s="67"/>
      <c r="V91" s="68"/>
      <c r="W91" s="69"/>
    </row>
    <row r="92" spans="1:23" ht="51">
      <c r="A92" s="11" t="s">
        <v>89</v>
      </c>
      <c r="B92" s="12" t="s">
        <v>3</v>
      </c>
      <c r="C92" s="19" t="s">
        <v>90</v>
      </c>
      <c r="D92" s="20" t="s">
        <v>8</v>
      </c>
      <c r="E92" s="21" t="s">
        <v>190</v>
      </c>
      <c r="I92" s="2"/>
      <c r="J92" s="2"/>
      <c r="K92" s="2"/>
      <c r="L92" s="2"/>
      <c r="O92" s="2"/>
      <c r="P92" s="17"/>
      <c r="Q92" s="29">
        <v>20000</v>
      </c>
      <c r="R92" s="29"/>
      <c r="S92" s="29"/>
      <c r="T92" s="31">
        <v>20000</v>
      </c>
      <c r="U92" s="67"/>
      <c r="V92" s="68"/>
      <c r="W92" s="69"/>
    </row>
    <row r="93" spans="1:23" ht="51">
      <c r="A93" s="11" t="s">
        <v>91</v>
      </c>
      <c r="B93" s="12" t="s">
        <v>3</v>
      </c>
      <c r="C93" s="19" t="s">
        <v>131</v>
      </c>
      <c r="D93" s="20" t="s">
        <v>8</v>
      </c>
      <c r="E93" s="21" t="s">
        <v>190</v>
      </c>
      <c r="I93" s="2"/>
      <c r="J93" s="2"/>
      <c r="K93" s="2"/>
      <c r="L93" s="2"/>
      <c r="O93" s="2"/>
      <c r="P93" s="17"/>
      <c r="Q93" s="29">
        <v>25000</v>
      </c>
      <c r="R93" s="29"/>
      <c r="S93" s="29"/>
      <c r="T93" s="31">
        <v>25000</v>
      </c>
      <c r="U93" s="67"/>
      <c r="V93" s="68"/>
      <c r="W93" s="69"/>
    </row>
    <row r="94" spans="1:23" ht="51" hidden="1" outlineLevel="1">
      <c r="A94" s="49" t="s">
        <v>92</v>
      </c>
      <c r="B94" s="50" t="s">
        <v>3</v>
      </c>
      <c r="C94" s="47" t="s">
        <v>132</v>
      </c>
      <c r="D94" s="48" t="s">
        <v>8</v>
      </c>
      <c r="E94" s="51" t="s">
        <v>190</v>
      </c>
      <c r="F94" s="52"/>
      <c r="G94" s="52"/>
      <c r="H94" s="52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</row>
    <row r="95" ht="12" collapsed="1"/>
    <row r="96" ht="12">
      <c r="P96" s="62"/>
    </row>
    <row r="97" spans="1:22" ht="12.75">
      <c r="A97" s="70"/>
      <c r="B97" s="71"/>
      <c r="C97" s="70" t="s">
        <v>203</v>
      </c>
      <c r="D97" s="71"/>
      <c r="E97" s="71"/>
      <c r="F97" s="72"/>
      <c r="G97" s="72"/>
      <c r="H97" s="72"/>
      <c r="I97" s="73"/>
      <c r="J97" s="73"/>
      <c r="K97" s="73"/>
      <c r="L97" s="73"/>
      <c r="M97" s="70"/>
      <c r="N97" s="70"/>
      <c r="O97" s="70"/>
      <c r="P97" s="74">
        <f>SUM(P2:P96)</f>
        <v>25031615.4</v>
      </c>
      <c r="U97" s="75">
        <f>SUM(U2:U96)</f>
        <v>24402000000</v>
      </c>
      <c r="V97" s="75">
        <f>SUM(V2:V96)</f>
        <v>27214048.528618842</v>
      </c>
    </row>
  </sheetData>
  <sheetProtection/>
  <printOptions gridLines="1" horizontalCentered="1"/>
  <pageMargins left="0.26" right="0.3" top="0.78" bottom="0.7086614173228347" header="0.3937007874015748" footer="0.2755905511811024"/>
  <pageSetup fitToHeight="3" orientation="portrait" paperSize="9" scale="80" r:id="rId1"/>
  <headerFooter alignWithMargins="0">
    <oddHeader>&amp;C&amp;12LEGGE 183/1989 AUTORITA' DI BACINO DEL FIUME PO - PROGRAMMA 1998 - 2001</oddHeader>
    <oddFooter>&amp;LRegione Emilia-Romagna
Direzione Generale Ambiente e Difesa del Suolo e della Costa&amp;Cp.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stefania capelli</cp:lastModifiedBy>
  <cp:lastPrinted>2009-04-08T08:53:56Z</cp:lastPrinted>
  <dcterms:created xsi:type="dcterms:W3CDTF">2005-03-18T13:16:59Z</dcterms:created>
  <dcterms:modified xsi:type="dcterms:W3CDTF">2021-09-20T13:47:14Z</dcterms:modified>
  <cp:category/>
  <cp:version/>
  <cp:contentType/>
  <cp:contentStatus/>
</cp:coreProperties>
</file>